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Calendar" sheetId="1" r:id="rId1"/>
  </sheets>
  <definedNames>
    <definedName name="_xlnm.Print_Area" localSheetId="0">'Calendar'!$A$17:$AB$63</definedName>
    <definedName name="HEADDAYA3">'Calendar'!$U$49:$AA$54,'Calendar'!$L$49:$R$54,'Calendar'!$C$49:$I$54,'Calendar'!$C$40:$I$45,'Calendar'!$L$40:$R$45,'Calendar'!$U$40:$AA$45,'Calendar'!$U$31:$AA$36,'Calendar'!$L$31:$R$35,'Calendar'!$L$36:$R$36,'Calendar'!$C$31:$I$36,'Calendar'!$C$22:$I$27,'Calendar'!$L$22:$R$27,'Calendar'!$U$22:$AA$27</definedName>
    <definedName name="HEADDAYA4">'Calendar'!$C$22:$I$27,'Calendar'!$L$22,'Calendar'!$R$22,'Calendar'!$L$22:$R$27,'Calendar'!$U$22:$AA$27,'Calendar'!$C$31:$I$36,'Calendar'!$L$31:$R$36,'Calendar'!$U$31:$AA$36,'Calendar'!$C$40:$I$45,'Calendar'!$L$40:$R$44,'Calendar'!$L$40:$R$45,'Calendar'!$U$40:$AA$44,'Calendar'!$AA$44,'Calendar'!$U$40:$AA$45,'Calendar'!$C$49:$I$54,'Calendar'!$L$49:$R$54,'Calendar'!$U$49:$AA$54</definedName>
    <definedName name="HEADWEEKA3">'Calendar'!$C$21:$I$21,'Calendar'!$L$21:$R$21,'Calendar'!$U$21:$AA$21,'Calendar'!$C$30:$I$30,'Calendar'!$L$30:$R$30,'Calendar'!$U$30:$AA$30,'Calendar'!$C$39:$I$39,'Calendar'!$L$39:$R$39,'Calendar'!$U$39:$AA$39,'Calendar'!$C$48:$I$48,'Calendar'!$L$48:$R$48,'Calendar'!$U$48:$AA$48</definedName>
    <definedName name="HEADWEEKA4">'Calendar'!$C$21:$I$21,'Calendar'!$L$21:$R$21,'Calendar'!$U$21:$AA$21,'Calendar'!$U$30:$AA$30,'Calendar'!$L$30:$R$30,'Calendar'!$C$30:$I$30,'Calendar'!$U$39:$AA$39,'Calendar'!$L$39:$R$39,'Calendar'!$C$39:$I$39,'Calendar'!$U$48:$AA$48,'Calendar'!$L$48:$R$48,'Calendar'!$C$48:$I$48</definedName>
  </definedNames>
  <calcPr fullCalcOnLoad="1"/>
</workbook>
</file>

<file path=xl/sharedStrings.xml><?xml version="1.0" encoding="utf-8"?>
<sst xmlns="http://schemas.openxmlformats.org/spreadsheetml/2006/main" count="158" uniqueCount="55">
  <si>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</si>
  <si>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</si>
  <si>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</si>
  <si>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</si>
  <si>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</si>
  <si>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</si>
  <si>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</si>
  <si>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</si>
  <si>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</si>
  <si>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</si>
  <si>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</si>
  <si>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</si>
  <si>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CALENDÁRIO PARA:</t>
  </si>
  <si>
    <t>(1900  a  2078)</t>
  </si>
  <si>
    <t>MUDE O ANO AQUI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</si>
  <si>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</si>
  <si>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</si>
  <si>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</si>
  <si>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</si>
  <si>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</si>
  <si>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</si>
  <si>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</si>
  <si>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</si>
  <si>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</si>
  <si>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</si>
  <si>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</si>
  <si>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</si>
  <si>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SEM</t>
  </si>
  <si>
    <t>DOM</t>
  </si>
  <si>
    <t>SEG</t>
  </si>
  <si>
    <t>TER</t>
  </si>
  <si>
    <t>QUA</t>
  </si>
  <si>
    <t>QUI</t>
  </si>
  <si>
    <t>SEX</t>
  </si>
  <si>
    <t>SAB</t>
  </si>
  <si>
    <t xml:space="preserve">   CALENDÁRIOS DESDE:</t>
  </si>
  <si>
    <t>Páscoa</t>
  </si>
  <si>
    <t>Carnaval</t>
  </si>
  <si>
    <t>Quarta Cinzas</t>
  </si>
  <si>
    <t>Sexta Santa</t>
  </si>
  <si>
    <t>Feriados</t>
  </si>
  <si>
    <t>Ano Novo</t>
  </si>
  <si>
    <t>Sexta Feira Santa</t>
  </si>
  <si>
    <t>Dia da Liberdade</t>
  </si>
  <si>
    <t>Dia do Trabalhador</t>
  </si>
  <si>
    <t>Dia de Portugal</t>
  </si>
  <si>
    <t>Dia de Santo António</t>
  </si>
  <si>
    <t>Corpo de Deus</t>
  </si>
  <si>
    <t>Implantação da República</t>
  </si>
  <si>
    <t>Dia de Todos os Santos</t>
  </si>
  <si>
    <t>Restauração da Independência</t>
  </si>
  <si>
    <t>Nossa Srª. Da Conceição</t>
  </si>
  <si>
    <t>Natal</t>
  </si>
  <si>
    <t>Corpo Deus</t>
  </si>
  <si>
    <t>Assunção Nossa Srª.</t>
  </si>
</sst>
</file>

<file path=xl/styles.xml><?xml version="1.0" encoding="utf-8"?>
<styleSheet xmlns="http://schemas.openxmlformats.org/spreadsheetml/2006/main">
  <numFmts count="33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816]dddd\,\ d&quot; de &quot;mmmm&quot; de &quot;yyyy"/>
    <numFmt numFmtId="185" formatCode="[$-816]d/mmm;@"/>
    <numFmt numFmtId="186" formatCode="&quot;Sim&quot;;&quot;Sim&quot;;&quot;Não&quot;"/>
    <numFmt numFmtId="187" formatCode="&quot;Verdadeiro&quot;;&quot;Verdadeiro&quot;;&quot;Falso&quot;"/>
    <numFmt numFmtId="188" formatCode="&quot;Activado&quot;;&quot;Activado&quot;;&quot;Desactivado&quot;"/>
  </numFmts>
  <fonts count="22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sz val="10"/>
      <color indexed="8"/>
      <name val="MS Sans Serif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b/>
      <sz val="9"/>
      <color indexed="10"/>
      <name val="MS Sans Serif"/>
      <family val="2"/>
    </font>
    <font>
      <b/>
      <sz val="10"/>
      <color indexed="58"/>
      <name val="MS Sans Serif"/>
      <family val="2"/>
    </font>
    <font>
      <b/>
      <sz val="16"/>
      <color indexed="8"/>
      <name val="MS Sans Serif"/>
      <family val="2"/>
    </font>
    <font>
      <b/>
      <sz val="9"/>
      <color indexed="16"/>
      <name val="MS Sans Serif"/>
      <family val="2"/>
    </font>
    <font>
      <b/>
      <sz val="10"/>
      <color indexed="56"/>
      <name val="MS Sans Serif"/>
      <family val="2"/>
    </font>
    <font>
      <b/>
      <sz val="8"/>
      <color indexed="20"/>
      <name val="MS Sans Serif"/>
      <family val="2"/>
    </font>
    <font>
      <b/>
      <sz val="15"/>
      <color indexed="10"/>
      <name val="MS Sans Serif"/>
      <family val="2"/>
    </font>
    <font>
      <b/>
      <sz val="14"/>
      <color indexed="12"/>
      <name val="Verdana"/>
      <family val="2"/>
    </font>
    <font>
      <b/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17" applyFont="1" applyBorder="1" applyAlignment="1" applyProtection="1">
      <alignment horizontal="center" vertical="center"/>
      <protection hidden="1"/>
    </xf>
    <xf numFmtId="0" fontId="1" fillId="0" borderId="2" xfId="17" applyFont="1" applyBorder="1" applyAlignment="1" applyProtection="1">
      <alignment horizontal="center" vertical="center"/>
      <protection hidden="1"/>
    </xf>
    <xf numFmtId="0" fontId="2" fillId="2" borderId="2" xfId="17" applyFont="1" applyFill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Font="1" applyBorder="1" applyAlignment="1" applyProtection="1">
      <alignment horizontal="center" vertical="center"/>
      <protection hidden="1"/>
    </xf>
    <xf numFmtId="0" fontId="2" fillId="0" borderId="0" xfId="17" applyFont="1" applyAlignment="1">
      <alignment horizontal="center" vertical="center"/>
      <protection/>
    </xf>
    <xf numFmtId="0" fontId="1" fillId="0" borderId="0" xfId="17" applyFont="1" applyAlignment="1">
      <alignment horizontal="center" vertical="center"/>
      <protection/>
    </xf>
    <xf numFmtId="14" fontId="1" fillId="0" borderId="4" xfId="17" applyNumberFormat="1" applyFont="1" applyBorder="1" applyAlignment="1" applyProtection="1">
      <alignment horizontal="center" vertical="center"/>
      <protection hidden="1"/>
    </xf>
    <xf numFmtId="14" fontId="1" fillId="0" borderId="5" xfId="17" applyNumberFormat="1" applyFont="1" applyBorder="1" applyAlignment="1" applyProtection="1">
      <alignment horizontal="center" vertical="center"/>
      <protection hidden="1"/>
    </xf>
    <xf numFmtId="14" fontId="1" fillId="0" borderId="5" xfId="17" applyNumberFormat="1" applyFont="1" applyBorder="1" applyAlignment="1" applyProtection="1">
      <alignment horizontal="right" vertical="center"/>
      <protection hidden="1"/>
    </xf>
    <xf numFmtId="0" fontId="1" fillId="0" borderId="5" xfId="17" applyFont="1" applyBorder="1" applyAlignment="1" applyProtection="1">
      <alignment horizontal="center" vertical="center"/>
      <protection hidden="1"/>
    </xf>
    <xf numFmtId="0" fontId="1" fillId="0" borderId="6" xfId="17" applyFont="1" applyBorder="1" applyAlignment="1" applyProtection="1">
      <alignment horizontal="center" vertical="center"/>
      <protection hidden="1"/>
    </xf>
    <xf numFmtId="14" fontId="1" fillId="0" borderId="0" xfId="17" applyNumberFormat="1" applyFont="1" applyAlignment="1">
      <alignment horizontal="center" vertical="center"/>
      <protection/>
    </xf>
    <xf numFmtId="0" fontId="2" fillId="3" borderId="4" xfId="17" applyFont="1" applyFill="1" applyBorder="1" applyAlignment="1" applyProtection="1">
      <alignment horizontal="center" vertical="center"/>
      <protection hidden="1"/>
    </xf>
    <xf numFmtId="0" fontId="2" fillId="3" borderId="5" xfId="17" applyFont="1" applyFill="1" applyBorder="1" applyAlignment="1" applyProtection="1">
      <alignment horizontal="center" vertical="center"/>
      <protection hidden="1"/>
    </xf>
    <xf numFmtId="0" fontId="3" fillId="0" borderId="0" xfId="17" applyFont="1" applyAlignment="1" applyProtection="1" quotePrefix="1">
      <alignment horizontal="left" vertical="center"/>
      <protection/>
    </xf>
    <xf numFmtId="0" fontId="1" fillId="0" borderId="0" xfId="17" applyFont="1" applyAlignment="1" applyProtection="1">
      <alignment vertical="center"/>
      <protection/>
    </xf>
    <xf numFmtId="0" fontId="3" fillId="0" borderId="0" xfId="17" applyFont="1" applyAlignment="1" applyProtection="1" quotePrefix="1">
      <alignment vertical="center"/>
      <protection/>
    </xf>
    <xf numFmtId="0" fontId="1" fillId="0" borderId="0" xfId="17" applyFont="1" applyAlignment="1" applyProtection="1">
      <alignment horizontal="centerContinuous" vertical="top"/>
      <protection/>
    </xf>
    <xf numFmtId="0" fontId="3" fillId="0" borderId="0" xfId="17" applyFont="1" applyAlignment="1" applyProtection="1">
      <alignment horizontal="centerContinuous" vertical="center"/>
      <protection/>
    </xf>
    <xf numFmtId="0" fontId="1" fillId="0" borderId="7" xfId="17" applyFont="1" applyFill="1" applyBorder="1" applyAlignment="1" applyProtection="1" quotePrefix="1">
      <alignment horizontal="left" vertical="center"/>
      <protection hidden="1"/>
    </xf>
    <xf numFmtId="0" fontId="1" fillId="0" borderId="8" xfId="17" applyFont="1" applyFill="1" applyBorder="1" applyAlignment="1" applyProtection="1" quotePrefix="1">
      <alignment horizontal="left" vertical="center"/>
      <protection hidden="1"/>
    </xf>
    <xf numFmtId="0" fontId="1" fillId="0" borderId="8" xfId="17" applyFont="1" applyFill="1" applyBorder="1" applyAlignment="1" applyProtection="1">
      <alignment horizontal="center" vertical="center"/>
      <protection hidden="1"/>
    </xf>
    <xf numFmtId="0" fontId="1" fillId="0" borderId="8" xfId="17" applyFont="1" applyBorder="1" applyAlignment="1" applyProtection="1">
      <alignment horizontal="center" vertical="center"/>
      <protection hidden="1"/>
    </xf>
    <xf numFmtId="0" fontId="1" fillId="0" borderId="9" xfId="17" applyFont="1" applyBorder="1" applyAlignment="1" applyProtection="1">
      <alignment horizontal="center" vertical="center"/>
      <protection hidden="1"/>
    </xf>
    <xf numFmtId="0" fontId="3" fillId="0" borderId="1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1" fillId="0" borderId="0" xfId="17" applyFont="1" applyFill="1" applyBorder="1" applyAlignment="1" applyProtection="1">
      <alignment vertical="center"/>
      <protection hidden="1"/>
    </xf>
    <xf numFmtId="0" fontId="1" fillId="0" borderId="0" xfId="17" applyFont="1" applyBorder="1" applyAlignment="1" applyProtection="1">
      <alignment vertical="center"/>
      <protection hidden="1"/>
    </xf>
    <xf numFmtId="0" fontId="1" fillId="0" borderId="11" xfId="17" applyFont="1" applyBorder="1" applyAlignment="1" applyProtection="1">
      <alignment vertical="center"/>
      <protection hidden="1"/>
    </xf>
    <xf numFmtId="0" fontId="1" fillId="0" borderId="10" xfId="17" applyFont="1" applyFill="1" applyBorder="1" applyAlignment="1" applyProtection="1" quotePrefix="1">
      <alignment horizontal="left" vertical="center"/>
      <protection hidden="1"/>
    </xf>
    <xf numFmtId="0" fontId="1" fillId="0" borderId="0" xfId="17" applyFont="1" applyFill="1" applyBorder="1" applyAlignment="1" applyProtection="1" quotePrefix="1">
      <alignment horizontal="left" vertical="center"/>
      <protection hidden="1"/>
    </xf>
    <xf numFmtId="0" fontId="1" fillId="0" borderId="0" xfId="17" applyFont="1" applyFill="1" applyBorder="1" applyAlignment="1" applyProtection="1">
      <alignment horizontal="center" vertical="center"/>
      <protection hidden="1"/>
    </xf>
    <xf numFmtId="0" fontId="1" fillId="0" borderId="0" xfId="17" applyFont="1" applyBorder="1" applyAlignment="1" applyProtection="1">
      <alignment horizontal="center" vertical="center"/>
      <protection hidden="1"/>
    </xf>
    <xf numFmtId="0" fontId="1" fillId="0" borderId="11" xfId="17" applyFont="1" applyBorder="1" applyAlignment="1" applyProtection="1">
      <alignment horizontal="center" vertical="center"/>
      <protection hidden="1"/>
    </xf>
    <xf numFmtId="0" fontId="4" fillId="0" borderId="10" xfId="17" applyFont="1" applyBorder="1" applyAlignment="1" applyProtection="1">
      <alignment horizontal="center" vertical="center"/>
      <protection hidden="1"/>
    </xf>
    <xf numFmtId="0" fontId="4" fillId="0" borderId="0" xfId="17" applyFont="1" applyBorder="1" applyAlignment="1" applyProtection="1">
      <alignment horizontal="center" vertical="center"/>
      <protection hidden="1"/>
    </xf>
    <xf numFmtId="0" fontId="4" fillId="0" borderId="11" xfId="17" applyFont="1" applyBorder="1" applyAlignment="1" applyProtection="1">
      <alignment horizontal="center" vertical="center"/>
      <protection hidden="1"/>
    </xf>
    <xf numFmtId="0" fontId="4" fillId="0" borderId="0" xfId="17" applyFont="1" applyAlignment="1">
      <alignment horizontal="center" vertical="center"/>
      <protection/>
    </xf>
    <xf numFmtId="0" fontId="1" fillId="0" borderId="10" xfId="17" applyFont="1" applyBorder="1" applyAlignment="1" applyProtection="1">
      <alignment horizontal="center" vertical="center"/>
      <protection hidden="1"/>
    </xf>
    <xf numFmtId="0" fontId="5" fillId="0" borderId="0" xfId="17" applyFont="1" applyBorder="1" applyAlignment="1" applyProtection="1">
      <alignment horizontal="center" vertical="center"/>
      <protection hidden="1"/>
    </xf>
    <xf numFmtId="0" fontId="3" fillId="0" borderId="10" xfId="17" applyFont="1" applyBorder="1" applyAlignment="1" applyProtection="1">
      <alignment horizontal="center" vertical="center"/>
      <protection hidden="1"/>
    </xf>
    <xf numFmtId="0" fontId="1" fillId="0" borderId="12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 applyProtection="1">
      <alignment horizontal="center" vertical="center"/>
      <protection hidden="1"/>
    </xf>
    <xf numFmtId="0" fontId="1" fillId="0" borderId="13" xfId="17" applyFont="1" applyBorder="1" applyAlignment="1" applyProtection="1">
      <alignment horizontal="center" vertical="center"/>
      <protection hidden="1"/>
    </xf>
    <xf numFmtId="0" fontId="1" fillId="0" borderId="14" xfId="17" applyFont="1" applyBorder="1" applyAlignment="1">
      <alignment horizontal="center" vertical="center"/>
      <protection/>
    </xf>
    <xf numFmtId="0" fontId="1" fillId="0" borderId="15" xfId="17" applyFont="1" applyBorder="1" applyAlignment="1">
      <alignment horizontal="center" vertical="center"/>
      <protection/>
    </xf>
    <xf numFmtId="0" fontId="9" fillId="0" borderId="15" xfId="17" applyFont="1" applyBorder="1" applyAlignment="1">
      <alignment horizontal="left" vertical="center"/>
      <protection/>
    </xf>
    <xf numFmtId="0" fontId="1" fillId="0" borderId="15" xfId="17" applyFont="1" applyBorder="1" applyAlignment="1">
      <alignment horizontal="left" vertical="center"/>
      <protection/>
    </xf>
    <xf numFmtId="0" fontId="10" fillId="0" borderId="15" xfId="17" applyFont="1" applyBorder="1" applyAlignment="1" applyProtection="1">
      <alignment horizontal="left" vertical="center"/>
      <protection locked="0"/>
    </xf>
    <xf numFmtId="0" fontId="11" fillId="0" borderId="15" xfId="17" applyFont="1" applyBorder="1" applyAlignment="1">
      <alignment horizontal="left" vertical="center"/>
      <protection/>
    </xf>
    <xf numFmtId="0" fontId="12" fillId="0" borderId="15" xfId="17" applyFont="1" applyBorder="1" applyAlignment="1" applyProtection="1" quotePrefix="1">
      <alignment horizontal="right" vertical="center"/>
      <protection hidden="1"/>
    </xf>
    <xf numFmtId="0" fontId="12" fillId="0" borderId="16" xfId="17" applyFont="1" applyBorder="1" applyAlignment="1" applyProtection="1" quotePrefix="1">
      <alignment horizontal="right" vertical="center"/>
      <protection hidden="1"/>
    </xf>
    <xf numFmtId="0" fontId="1" fillId="0" borderId="17" xfId="17" applyFont="1" applyBorder="1" applyAlignment="1" applyProtection="1">
      <alignment horizontal="center" vertical="center"/>
      <protection hidden="1"/>
    </xf>
    <xf numFmtId="0" fontId="13" fillId="4" borderId="18" xfId="17" applyFont="1" applyFill="1" applyBorder="1" applyAlignment="1" applyProtection="1">
      <alignment horizontal="center" vertical="center"/>
      <protection hidden="1"/>
    </xf>
    <xf numFmtId="0" fontId="7" fillId="0" borderId="19" xfId="17" applyFont="1" applyBorder="1" applyAlignment="1" applyProtection="1">
      <alignment horizontal="center" vertical="center"/>
      <protection hidden="1"/>
    </xf>
    <xf numFmtId="0" fontId="13" fillId="4" borderId="20" xfId="17" applyFont="1" applyFill="1" applyBorder="1" applyAlignment="1" applyProtection="1">
      <alignment horizontal="center" vertical="center"/>
      <protection hidden="1"/>
    </xf>
    <xf numFmtId="0" fontId="7" fillId="5" borderId="21" xfId="17" applyFont="1" applyFill="1" applyBorder="1" applyAlignment="1" applyProtection="1">
      <alignment horizontal="center" vertical="center"/>
      <protection hidden="1"/>
    </xf>
    <xf numFmtId="0" fontId="7" fillId="5" borderId="22" xfId="17" applyFont="1" applyFill="1" applyBorder="1" applyAlignment="1" applyProtection="1">
      <alignment horizontal="center" vertical="center"/>
      <protection hidden="1"/>
    </xf>
    <xf numFmtId="0" fontId="7" fillId="0" borderId="23" xfId="17" applyFont="1" applyBorder="1" applyAlignment="1" applyProtection="1">
      <alignment horizontal="center" vertical="center"/>
      <protection hidden="1"/>
    </xf>
    <xf numFmtId="0" fontId="7" fillId="0" borderId="24" xfId="17" applyFont="1" applyBorder="1" applyAlignment="1" applyProtection="1">
      <alignment horizontal="center" vertical="center"/>
      <protection hidden="1"/>
    </xf>
    <xf numFmtId="0" fontId="7" fillId="0" borderId="16" xfId="17" applyFont="1" applyBorder="1" applyAlignment="1" applyProtection="1">
      <alignment horizontal="center" vertical="center"/>
      <protection hidden="1"/>
    </xf>
    <xf numFmtId="0" fontId="7" fillId="0" borderId="22" xfId="17" applyFont="1" applyBorder="1" applyAlignment="1" applyProtection="1">
      <alignment horizontal="center" vertical="center"/>
      <protection hidden="1"/>
    </xf>
    <xf numFmtId="0" fontId="7" fillId="5" borderId="19" xfId="17" applyFont="1" applyFill="1" applyBorder="1" applyAlignment="1" applyProtection="1">
      <alignment horizontal="center" vertical="center"/>
      <protection hidden="1"/>
    </xf>
    <xf numFmtId="0" fontId="8" fillId="0" borderId="17" xfId="17" applyFont="1" applyFill="1" applyBorder="1" applyAlignment="1" applyProtection="1">
      <alignment horizontal="center" vertical="center"/>
      <protection hidden="1"/>
    </xf>
    <xf numFmtId="0" fontId="8" fillId="0" borderId="13" xfId="17" applyFont="1" applyFill="1" applyBorder="1" applyAlignment="1" applyProtection="1">
      <alignment horizontal="center" vertical="center"/>
      <protection hidden="1"/>
    </xf>
    <xf numFmtId="0" fontId="8" fillId="0" borderId="12" xfId="17" applyFont="1" applyFill="1" applyBorder="1" applyAlignment="1" applyProtection="1">
      <alignment horizontal="center" vertical="center"/>
      <protection hidden="1"/>
    </xf>
    <xf numFmtId="0" fontId="8" fillId="5" borderId="12" xfId="17" applyFont="1" applyFill="1" applyBorder="1" applyAlignment="1" applyProtection="1">
      <alignment horizontal="center" vertical="center"/>
      <protection hidden="1"/>
    </xf>
    <xf numFmtId="0" fontId="8" fillId="5" borderId="13" xfId="17" applyFont="1" applyFill="1" applyBorder="1" applyAlignment="1" applyProtection="1">
      <alignment horizontal="center" vertical="center"/>
      <protection hidden="1"/>
    </xf>
    <xf numFmtId="0" fontId="8" fillId="0" borderId="0" xfId="17" applyFont="1" applyBorder="1" applyAlignment="1" applyProtection="1">
      <alignment horizontal="center" vertical="center"/>
      <protection hidden="1"/>
    </xf>
    <xf numFmtId="0" fontId="7" fillId="0" borderId="0" xfId="17" applyFont="1" applyAlignment="1">
      <alignment horizontal="left" vertical="center"/>
      <protection/>
    </xf>
    <xf numFmtId="0" fontId="16" fillId="4" borderId="25" xfId="17" applyFont="1" applyFill="1" applyBorder="1" applyAlignment="1" applyProtection="1">
      <alignment horizontal="center" vertical="center"/>
      <protection hidden="1"/>
    </xf>
    <xf numFmtId="0" fontId="17" fillId="0" borderId="0" xfId="17" applyFont="1" applyAlignment="1" applyProtection="1">
      <alignment horizontal="centerContinuous" vertical="top"/>
      <protection hidden="1"/>
    </xf>
    <xf numFmtId="0" fontId="7" fillId="0" borderId="0" xfId="17" applyFont="1" applyAlignment="1" applyProtection="1">
      <alignment horizontal="left" vertical="center"/>
      <protection hidden="1"/>
    </xf>
    <xf numFmtId="0" fontId="8" fillId="0" borderId="13" xfId="17" applyFont="1" applyBorder="1" applyAlignment="1" applyProtection="1">
      <alignment horizontal="center" vertical="center"/>
      <protection hidden="1"/>
    </xf>
    <xf numFmtId="0" fontId="18" fillId="6" borderId="26" xfId="17" applyFont="1" applyFill="1" applyBorder="1" applyAlignment="1" applyProtection="1">
      <alignment horizontal="center" vertical="center"/>
      <protection hidden="1"/>
    </xf>
    <xf numFmtId="0" fontId="6" fillId="6" borderId="27" xfId="17" applyFont="1" applyFill="1" applyBorder="1" applyAlignment="1" applyProtection="1">
      <alignment horizontal="center" vertical="center"/>
      <protection hidden="1"/>
    </xf>
    <xf numFmtId="0" fontId="6" fillId="6" borderId="28" xfId="17" applyFont="1" applyFill="1" applyBorder="1" applyAlignment="1" applyProtection="1">
      <alignment horizontal="center" vertical="center"/>
      <protection hidden="1"/>
    </xf>
    <xf numFmtId="0" fontId="6" fillId="6" borderId="29" xfId="17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/>
    </xf>
    <xf numFmtId="0" fontId="1" fillId="0" borderId="8" xfId="17" applyFont="1" applyBorder="1" applyAlignment="1">
      <alignment horizontal="center" vertical="center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0" xfId="17" applyFont="1" applyBorder="1" applyAlignment="1">
      <alignment horizontal="center" vertical="center"/>
      <protection/>
    </xf>
    <xf numFmtId="0" fontId="1" fillId="0" borderId="0" xfId="17" applyFont="1" applyBorder="1" applyAlignment="1">
      <alignment horizontal="center" vertical="center"/>
      <protection/>
    </xf>
    <xf numFmtId="0" fontId="1" fillId="0" borderId="0" xfId="17" applyFont="1" applyBorder="1" applyAlignment="1">
      <alignment horizontal="left" vertical="center"/>
      <protection/>
    </xf>
    <xf numFmtId="0" fontId="1" fillId="0" borderId="11" xfId="17" applyFont="1" applyBorder="1" applyAlignment="1">
      <alignment horizontal="center" vertical="center"/>
      <protection/>
    </xf>
    <xf numFmtId="0" fontId="1" fillId="0" borderId="16" xfId="17" applyFont="1" applyBorder="1" applyAlignment="1">
      <alignment horizontal="center" vertical="center"/>
      <protection/>
    </xf>
    <xf numFmtId="0" fontId="1" fillId="0" borderId="0" xfId="17" applyFont="1" applyAlignment="1">
      <alignment horizontal="center" vertical="center"/>
      <protection/>
    </xf>
    <xf numFmtId="14" fontId="1" fillId="0" borderId="0" xfId="17" applyNumberFormat="1" applyFont="1" applyAlignment="1">
      <alignment horizontal="center" vertical="center"/>
      <protection/>
    </xf>
    <xf numFmtId="0" fontId="15" fillId="7" borderId="0" xfId="17" applyFont="1" applyFill="1" applyAlignment="1" applyProtection="1" quotePrefix="1">
      <alignment horizontal="center" vertical="center"/>
      <protection locked="0"/>
    </xf>
    <xf numFmtId="0" fontId="19" fillId="0" borderId="0" xfId="17" applyFont="1" applyFill="1" applyBorder="1" applyAlignment="1" applyProtection="1">
      <alignment horizontal="center" vertical="center"/>
      <protection hidden="1"/>
    </xf>
    <xf numFmtId="0" fontId="14" fillId="0" borderId="0" xfId="17" applyFont="1" applyFill="1" applyBorder="1" applyAlignment="1" applyProtection="1">
      <alignment horizontal="right" vertical="center"/>
      <protection hidden="1"/>
    </xf>
    <xf numFmtId="0" fontId="20" fillId="0" borderId="15" xfId="17" applyFont="1" applyBorder="1" applyAlignment="1" applyProtection="1">
      <alignment horizontal="center" vertical="center"/>
      <protection hidden="1"/>
    </xf>
    <xf numFmtId="0" fontId="3" fillId="0" borderId="7" xfId="17" applyFont="1" applyBorder="1" applyAlignment="1">
      <alignment horizontal="center" vertical="center"/>
      <protection/>
    </xf>
    <xf numFmtId="0" fontId="3" fillId="0" borderId="8" xfId="17" applyFont="1" applyBorder="1" applyAlignment="1">
      <alignment horizontal="center" vertical="center"/>
      <protection/>
    </xf>
    <xf numFmtId="185" fontId="1" fillId="0" borderId="0" xfId="17" applyNumberFormat="1" applyFont="1" applyBorder="1" applyAlignment="1">
      <alignment horizontal="center" vertical="center"/>
      <protection/>
    </xf>
    <xf numFmtId="185" fontId="1" fillId="0" borderId="15" xfId="17" applyNumberFormat="1" applyFont="1" applyBorder="1" applyAlignment="1">
      <alignment horizontal="center" vertical="center"/>
      <protection/>
    </xf>
    <xf numFmtId="0" fontId="1" fillId="0" borderId="0" xfId="17" applyFont="1" applyBorder="1" applyAlignment="1">
      <alignment horizontal="left" vertical="center"/>
      <protection/>
    </xf>
    <xf numFmtId="0" fontId="1" fillId="0" borderId="15" xfId="17" applyFont="1" applyBorder="1" applyAlignment="1">
      <alignment horizontal="left" vertical="center"/>
      <protection/>
    </xf>
  </cellXfs>
  <cellStyles count="7">
    <cellStyle name="Normal" xfId="0"/>
    <cellStyle name="Currency" xfId="15"/>
    <cellStyle name="Currency [0]" xfId="16"/>
    <cellStyle name="Normal_CAL-A4" xfId="17"/>
    <cellStyle name="Percent" xfId="18"/>
    <cellStyle name="Comma [0]" xfId="19"/>
    <cellStyle name="Comma" xfId="20"/>
  </cellStyles>
  <dxfs count="1">
    <dxf>
      <font>
        <b/>
        <i val="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14</xdr:row>
      <xdr:rowOff>142875</xdr:rowOff>
    </xdr:from>
    <xdr:to>
      <xdr:col>13</xdr:col>
      <xdr:colOff>0</xdr:colOff>
      <xdr:row>14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342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showZeros="0" tabSelected="1" zoomScale="80" zoomScaleNormal="80" workbookViewId="0" topLeftCell="A14">
      <selection activeCell="I16" sqref="I16"/>
    </sheetView>
  </sheetViews>
  <sheetFormatPr defaultColWidth="9.140625" defaultRowHeight="12.75"/>
  <cols>
    <col min="1" max="28" width="4.7109375" style="7" customWidth="1"/>
    <col min="29" max="16384" width="9.140625" style="7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2.75" hidden="1">
      <c r="A2" s="8"/>
      <c r="B2" s="9"/>
      <c r="C2" s="10" t="str">
        <f>"1/1/"&amp;I15</f>
        <v>1/1/2004</v>
      </c>
      <c r="D2" s="9">
        <f>U2+31</f>
        <v>38078</v>
      </c>
      <c r="E2" s="9">
        <f>V2+30</f>
        <v>38169</v>
      </c>
      <c r="F2" s="9">
        <f>W2+30</f>
        <v>38261</v>
      </c>
      <c r="G2" s="9"/>
      <c r="H2" s="11"/>
      <c r="I2" s="12"/>
      <c r="J2" s="11"/>
      <c r="K2" s="11"/>
      <c r="L2" s="11">
        <f>IF(OR((AND(MOD(YEAR(C2),4)=0,MOD(YEAR(C2),100)&lt;&gt;0)),(MOD(YEAR(C2),400)=0)),29,28)</f>
        <v>29</v>
      </c>
      <c r="M2" s="9">
        <f>C2+31</f>
        <v>38018</v>
      </c>
      <c r="N2" s="9">
        <f>D2+30</f>
        <v>38108</v>
      </c>
      <c r="O2" s="9">
        <f>E2+31</f>
        <v>38200</v>
      </c>
      <c r="P2" s="9">
        <f>F2+31</f>
        <v>38292</v>
      </c>
      <c r="Q2" s="11"/>
      <c r="R2" s="12"/>
      <c r="S2" s="11"/>
      <c r="T2" s="11"/>
      <c r="U2" s="9">
        <f>M2+L2</f>
        <v>38047</v>
      </c>
      <c r="V2" s="9">
        <f>N2+31</f>
        <v>38139</v>
      </c>
      <c r="W2" s="9">
        <f>O2+31</f>
        <v>38231</v>
      </c>
      <c r="X2" s="9">
        <f>P2+30</f>
        <v>38322</v>
      </c>
      <c r="Y2" s="11"/>
      <c r="Z2" s="11"/>
      <c r="AA2" s="11"/>
      <c r="AC2" s="13"/>
    </row>
    <row r="3" spans="1:27" ht="15.75" customHeight="1" hidden="1">
      <c r="A3" s="14" t="s">
        <v>0</v>
      </c>
      <c r="B3" s="15"/>
      <c r="C3" s="11">
        <f>IF(WEEKDAY($C$2)=1,1,0)</f>
        <v>0</v>
      </c>
      <c r="D3" s="11">
        <f>IF(WEEKDAY($C$2)=2,1,0)</f>
        <v>0</v>
      </c>
      <c r="E3" s="11">
        <f>IF(WEEKDAY($C$2)=3,1,0)</f>
        <v>0</v>
      </c>
      <c r="F3" s="11">
        <f>IF(WEEKDAY($C$2)=4,1,0)</f>
        <v>0</v>
      </c>
      <c r="G3" s="11">
        <f>IF(WEEKDAY($C$2)=5,1,0)</f>
        <v>1</v>
      </c>
      <c r="H3" s="11">
        <f>IF(WEEKDAY($C$2)=6,1,0)</f>
        <v>0</v>
      </c>
      <c r="I3" s="12">
        <f>IF(WEEKDAY($C$2)=7,1,0)</f>
        <v>0</v>
      </c>
      <c r="J3" s="15" t="s">
        <v>4</v>
      </c>
      <c r="K3" s="15"/>
      <c r="L3" s="11">
        <f>IF(WEEKDAY($M$2)=1,1,0)</f>
        <v>1</v>
      </c>
      <c r="M3" s="11">
        <f>IF(WEEKDAY($M$2)=2,1,0)</f>
        <v>0</v>
      </c>
      <c r="N3" s="11">
        <f>IF(WEEKDAY($M$2)=3,1,0)</f>
        <v>0</v>
      </c>
      <c r="O3" s="11">
        <f>IF(WEEKDAY($M$2)=4,1,0)</f>
        <v>0</v>
      </c>
      <c r="P3" s="11">
        <f>IF(WEEKDAY($M$2)=5,1,0)</f>
        <v>0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0</v>
      </c>
      <c r="V3" s="11">
        <f>IF(WEEKDAY($U$2)=2,1,0)</f>
        <v>1</v>
      </c>
      <c r="W3" s="11">
        <f>IF(WEEKDAY($U$2)=3,1,0)</f>
        <v>0</v>
      </c>
      <c r="X3" s="11">
        <f>IF(WEEKDAY($U$2)=4,1,0)</f>
        <v>0</v>
      </c>
      <c r="Y3" s="11">
        <f>IF(WEEKDAY($U$2)=5,1,0)</f>
        <v>0</v>
      </c>
      <c r="Z3" s="11">
        <f>IF(WEEKDAY($U$2)=6,1,0)</f>
        <v>0</v>
      </c>
      <c r="AA3" s="11">
        <f>IF(WEEKDAY($U$2)=7,1,0)</f>
        <v>0</v>
      </c>
    </row>
    <row r="4" spans="1:27" ht="15.75" customHeight="1" hidden="1">
      <c r="A4" s="14" t="s">
        <v>1</v>
      </c>
      <c r="B4" s="15"/>
      <c r="C4" s="11">
        <f>IF(WEEKDAY($D$2)=1,1,0)</f>
        <v>0</v>
      </c>
      <c r="D4" s="11">
        <f>IF(WEEKDAY($D$2)=2,1,0)</f>
        <v>0</v>
      </c>
      <c r="E4" s="11">
        <f>IF(WEEKDAY($D$2)=3,1,0)</f>
        <v>0</v>
      </c>
      <c r="F4" s="11">
        <f>IF(WEEKDAY($D$2)=4,1,0)</f>
        <v>0</v>
      </c>
      <c r="G4" s="11">
        <f>IF(WEEKDAY($D$2)=5,1,0)</f>
        <v>1</v>
      </c>
      <c r="H4" s="11">
        <f>IF(WEEKDAY($D$2)=6,1,0)</f>
        <v>0</v>
      </c>
      <c r="I4" s="12">
        <f>IF(WEEKDAY($D$2)=7,1,0)</f>
        <v>0</v>
      </c>
      <c r="J4" s="15" t="s">
        <v>5</v>
      </c>
      <c r="K4" s="15"/>
      <c r="L4" s="11">
        <f>IF(WEEKDAY($N$2)=1,1,0)</f>
        <v>0</v>
      </c>
      <c r="M4" s="11">
        <f>IF(WEEKDAY($N$2)=2,1,0)</f>
        <v>0</v>
      </c>
      <c r="N4" s="11">
        <f>IF(WEEKDAY($N$2)=3,1,0)</f>
        <v>0</v>
      </c>
      <c r="O4" s="11">
        <f>IF(WEEKDAY($N$2)=4,1,0)</f>
        <v>0</v>
      </c>
      <c r="P4" s="11">
        <f>IF(WEEKDAY($N$2)=5,1,0)</f>
        <v>0</v>
      </c>
      <c r="Q4" s="11">
        <f>IF(WEEKDAY($N$2)=6,1,0)</f>
        <v>0</v>
      </c>
      <c r="R4" s="12">
        <f>IF(WEEKDAY($N$2)=7,1,0)</f>
        <v>1</v>
      </c>
      <c r="S4" s="15" t="s">
        <v>9</v>
      </c>
      <c r="T4" s="15"/>
      <c r="U4" s="11">
        <f>IF(WEEKDAY($V$2)=1,1,0)</f>
        <v>0</v>
      </c>
      <c r="V4" s="11">
        <f>IF(WEEKDAY($V$2)=2,1,0)</f>
        <v>0</v>
      </c>
      <c r="W4" s="11">
        <f>IF(WEEKDAY($V$2)=3,1,0)</f>
        <v>1</v>
      </c>
      <c r="X4" s="11">
        <f>IF(WEEKDAY($V$2)=4,1,0)</f>
        <v>0</v>
      </c>
      <c r="Y4" s="11">
        <f>IF(WEEKDAY($V$2)=5,1,0)</f>
        <v>0</v>
      </c>
      <c r="Z4" s="11">
        <f>IF(WEEKDAY($V$2)=6,1,0)</f>
        <v>0</v>
      </c>
      <c r="AA4" s="11">
        <f>IF(WEEKDAY($V$2)=7,1,0)</f>
        <v>0</v>
      </c>
    </row>
    <row r="5" spans="1:27" ht="15.75" customHeight="1" hidden="1">
      <c r="A5" s="14" t="s">
        <v>2</v>
      </c>
      <c r="B5" s="15"/>
      <c r="C5" s="11">
        <f>IF(WEEKDAY($E$2)=1,1,0)</f>
        <v>0</v>
      </c>
      <c r="D5" s="11">
        <f>IF(WEEKDAY($E$2)=2,1,0)</f>
        <v>0</v>
      </c>
      <c r="E5" s="11">
        <f>IF(WEEKDAY($E$2)=3,1,0)</f>
        <v>0</v>
      </c>
      <c r="F5" s="11">
        <f>IF(WEEKDAY($E$2)=4,1,0)</f>
        <v>0</v>
      </c>
      <c r="G5" s="11">
        <f>IF(WEEKDAY($E$2)=5,1,0)</f>
        <v>1</v>
      </c>
      <c r="H5" s="11">
        <f>IF(WEEKDAY($E$2)=6,1,0)</f>
        <v>0</v>
      </c>
      <c r="I5" s="12">
        <f>IF(WEEKDAY($E$2)=7,1,0)</f>
        <v>0</v>
      </c>
      <c r="J5" s="15" t="s">
        <v>6</v>
      </c>
      <c r="K5" s="15"/>
      <c r="L5" s="11">
        <f>IF(WEEKDAY($O$2)=1,1,0)</f>
        <v>1</v>
      </c>
      <c r="M5" s="11">
        <f>IF(WEEKDAY($O$2)=2,1,0)</f>
        <v>0</v>
      </c>
      <c r="N5" s="11">
        <f>IF(WEEKDAY($O$2)=3,1,0)</f>
        <v>0</v>
      </c>
      <c r="O5" s="11">
        <f>IF(WEEKDAY($O$2)=4,1,0)</f>
        <v>0</v>
      </c>
      <c r="P5" s="11">
        <f>IF(WEEKDAY($O$2)=5,1,0)</f>
        <v>0</v>
      </c>
      <c r="Q5" s="11">
        <f>IF(WEEKDAY($O$2)=6,1,0)</f>
        <v>0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0</v>
      </c>
      <c r="X5" s="11">
        <f>IF(WEEKDAY($W$2)=4,1,0)</f>
        <v>1</v>
      </c>
      <c r="Y5" s="11">
        <f>IF(WEEKDAY($W$2)=5,1,0)</f>
        <v>0</v>
      </c>
      <c r="Z5" s="11">
        <f>IF(WEEKDAY($W$2)=6,1,0)</f>
        <v>0</v>
      </c>
      <c r="AA5" s="11">
        <f>IF(WEEKDAY($W$2)=7,1,0)</f>
        <v>0</v>
      </c>
    </row>
    <row r="6" spans="1:27" ht="15.75" customHeight="1" hidden="1">
      <c r="A6" s="14" t="s">
        <v>3</v>
      </c>
      <c r="B6" s="15"/>
      <c r="C6" s="11">
        <f>IF(WEEKDAY($F$2)=1,1,0)</f>
        <v>0</v>
      </c>
      <c r="D6" s="11">
        <f>IF(WEEKDAY($F$2)=2,1,0)</f>
        <v>0</v>
      </c>
      <c r="E6" s="11">
        <f>IF(WEEKDAY($F$2)=3,1,0)</f>
        <v>0</v>
      </c>
      <c r="F6" s="11">
        <f>IF(WEEKDAY($F$2)=4,1,0)</f>
        <v>0</v>
      </c>
      <c r="G6" s="11">
        <f>IF(WEEKDAY($F$2)=5,1,0)</f>
        <v>0</v>
      </c>
      <c r="H6" s="11">
        <f>IF(WEEKDAY($F$2)=6,1,0)</f>
        <v>1</v>
      </c>
      <c r="I6" s="12">
        <f>IF(WEEKDAY($F$2)=7,1,0)</f>
        <v>0</v>
      </c>
      <c r="J6" s="15" t="s">
        <v>7</v>
      </c>
      <c r="K6" s="15"/>
      <c r="L6" s="11">
        <f>IF(WEEKDAY($P$2)=1,1,0)</f>
        <v>0</v>
      </c>
      <c r="M6" s="11">
        <f>IF(WEEKDAY($P$2)=2,1,0)</f>
        <v>1</v>
      </c>
      <c r="N6" s="11">
        <f>IF(WEEKDAY($P$2)=3,1,0)</f>
        <v>0</v>
      </c>
      <c r="O6" s="11">
        <f>IF(WEEKDAY($P$2)=4,1,0)</f>
        <v>0</v>
      </c>
      <c r="P6" s="11">
        <f>IF(WEEKDAY($P$2)=5,1,0)</f>
        <v>0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0</v>
      </c>
      <c r="X6" s="11">
        <f>IF(WEEKDAY($X$2)=4,1,0)</f>
        <v>1</v>
      </c>
      <c r="Y6" s="11">
        <f>IF(WEEKDAY($X$2)=5,1,0)</f>
        <v>0</v>
      </c>
      <c r="Z6" s="11">
        <f>IF(WEEKDAY($X$2)=6,1,0)</f>
        <v>0</v>
      </c>
      <c r="AA6" s="11">
        <f>IF(WEEKDAY($X$2)=7,1,0)</f>
        <v>0</v>
      </c>
    </row>
    <row r="7" ht="12.75" hidden="1"/>
    <row r="8" spans="1:10" ht="12.75" hidden="1">
      <c r="A8" s="88" t="s">
        <v>40</v>
      </c>
      <c r="B8" s="88"/>
      <c r="C8" s="7">
        <f>MOD(I15,19)</f>
        <v>9</v>
      </c>
      <c r="D8" s="7">
        <f>MOD(I15,4)</f>
        <v>0</v>
      </c>
      <c r="E8">
        <f>MOD(I15,7)</f>
        <v>2</v>
      </c>
      <c r="F8" s="7">
        <f>MOD((19*C8+24),30)</f>
        <v>15</v>
      </c>
      <c r="G8" s="7">
        <f>MOD((6*F8+4*E8+2*D8+5),7)</f>
        <v>5</v>
      </c>
      <c r="H8" s="13">
        <f>DATE(I15,3,22)</f>
        <v>38068</v>
      </c>
      <c r="I8" s="13">
        <f>H8+G8+F8</f>
        <v>38088</v>
      </c>
      <c r="J8" s="7">
        <f>DAY(I8)</f>
        <v>11</v>
      </c>
    </row>
    <row r="9" spans="1:9" ht="12.75" hidden="1">
      <c r="A9" s="88" t="s">
        <v>36</v>
      </c>
      <c r="B9" s="88"/>
      <c r="C9" s="88"/>
      <c r="D9" s="89">
        <f>IF(J8=26,DATE(I15,4,19),IF(AND(J8=25,C8&gt;10),DATE(I15,4,18),I8))</f>
        <v>38088</v>
      </c>
      <c r="E9" s="89"/>
      <c r="F9" s="89"/>
      <c r="H9" s="13"/>
      <c r="I9" s="13"/>
    </row>
    <row r="10" spans="1:9" ht="12.75" hidden="1">
      <c r="A10" s="88" t="s">
        <v>37</v>
      </c>
      <c r="B10" s="88"/>
      <c r="C10" s="88"/>
      <c r="D10" s="89">
        <f>D9-47</f>
        <v>38041</v>
      </c>
      <c r="E10" s="89"/>
      <c r="F10" s="89"/>
      <c r="H10" s="13"/>
      <c r="I10" s="13"/>
    </row>
    <row r="11" spans="1:9" ht="12.75" hidden="1">
      <c r="A11" s="88" t="s">
        <v>38</v>
      </c>
      <c r="B11" s="88"/>
      <c r="C11" s="88"/>
      <c r="D11" s="89">
        <f>D9-46</f>
        <v>38042</v>
      </c>
      <c r="E11" s="89"/>
      <c r="F11" s="89"/>
      <c r="H11" s="13"/>
      <c r="I11" s="13"/>
    </row>
    <row r="12" spans="1:6" ht="12.75" hidden="1">
      <c r="A12" s="88" t="s">
        <v>39</v>
      </c>
      <c r="B12" s="88"/>
      <c r="C12" s="88"/>
      <c r="D12" s="89">
        <f>D9-2</f>
        <v>38086</v>
      </c>
      <c r="E12" s="89"/>
      <c r="F12" s="89"/>
    </row>
    <row r="13" spans="1:6" ht="15.75" customHeight="1" hidden="1">
      <c r="A13" s="88" t="s">
        <v>53</v>
      </c>
      <c r="B13" s="88"/>
      <c r="C13" s="88"/>
      <c r="D13" s="89">
        <f>D9+60</f>
        <v>38148</v>
      </c>
      <c r="E13" s="89"/>
      <c r="F13" s="89"/>
    </row>
    <row r="14" spans="4:6" ht="15.75" customHeight="1">
      <c r="D14" s="13"/>
      <c r="E14" s="13"/>
      <c r="F14" s="13"/>
    </row>
    <row r="15" spans="1:14" ht="24.75" customHeight="1">
      <c r="A15" s="16"/>
      <c r="B15" s="16"/>
      <c r="C15" s="74" t="s">
        <v>35</v>
      </c>
      <c r="D15" s="17"/>
      <c r="E15" s="17"/>
      <c r="F15" s="17"/>
      <c r="G15" s="17"/>
      <c r="H15" s="17"/>
      <c r="I15" s="90">
        <v>2004</v>
      </c>
      <c r="J15" s="90"/>
      <c r="K15" s="90"/>
      <c r="N15" s="71" t="s">
        <v>14</v>
      </c>
    </row>
    <row r="16" spans="1:11" ht="17.25" customHeight="1" thickBot="1">
      <c r="A16" s="18"/>
      <c r="B16" s="18"/>
      <c r="C16" s="73" t="s">
        <v>13</v>
      </c>
      <c r="D16" s="19"/>
      <c r="E16" s="19"/>
      <c r="F16" s="19"/>
      <c r="G16" s="19"/>
      <c r="H16" s="17"/>
      <c r="I16" s="20"/>
      <c r="J16" s="20"/>
      <c r="K16" s="20"/>
    </row>
    <row r="17" spans="1:28" ht="7.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</row>
    <row r="18" spans="1:28" ht="19.5">
      <c r="A18" s="26"/>
      <c r="B18" s="27"/>
      <c r="C18" s="28"/>
      <c r="D18" s="28"/>
      <c r="E18" s="28"/>
      <c r="F18" s="28"/>
      <c r="G18" s="28"/>
      <c r="H18" s="28"/>
      <c r="I18" s="28"/>
      <c r="J18" s="92" t="s">
        <v>12</v>
      </c>
      <c r="K18" s="92"/>
      <c r="L18" s="92"/>
      <c r="M18" s="92"/>
      <c r="N18" s="92"/>
      <c r="O18" s="92"/>
      <c r="P18" s="91">
        <f>I15</f>
        <v>2004</v>
      </c>
      <c r="Q18" s="91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</row>
    <row r="19" spans="1:28" ht="12.75">
      <c r="A19" s="31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70"/>
      <c r="S19" s="34"/>
      <c r="T19" s="34"/>
      <c r="U19" s="34"/>
      <c r="V19" s="34"/>
      <c r="W19" s="34"/>
      <c r="X19" s="34"/>
      <c r="Y19" s="34"/>
      <c r="Z19" s="34"/>
      <c r="AA19" s="34"/>
      <c r="AB19" s="35"/>
    </row>
    <row r="20" spans="1:28" s="39" customFormat="1" ht="18" customHeight="1" thickBot="1">
      <c r="A20" s="36"/>
      <c r="B20" s="93" t="s">
        <v>15</v>
      </c>
      <c r="C20" s="93"/>
      <c r="D20" s="93"/>
      <c r="E20" s="93"/>
      <c r="F20" s="93"/>
      <c r="G20" s="93"/>
      <c r="H20" s="93"/>
      <c r="I20" s="93"/>
      <c r="J20" s="37"/>
      <c r="K20" s="93" t="s">
        <v>16</v>
      </c>
      <c r="L20" s="93"/>
      <c r="M20" s="93"/>
      <c r="N20" s="93"/>
      <c r="O20" s="93"/>
      <c r="P20" s="93"/>
      <c r="Q20" s="93"/>
      <c r="R20" s="93"/>
      <c r="S20" s="37"/>
      <c r="T20" s="93" t="s">
        <v>17</v>
      </c>
      <c r="U20" s="93"/>
      <c r="V20" s="93"/>
      <c r="W20" s="93"/>
      <c r="X20" s="93"/>
      <c r="Y20" s="93"/>
      <c r="Z20" s="93"/>
      <c r="AA20" s="93"/>
      <c r="AB20" s="38"/>
    </row>
    <row r="21" spans="1:28" ht="18" customHeight="1">
      <c r="A21" s="40"/>
      <c r="B21" s="76" t="s">
        <v>27</v>
      </c>
      <c r="C21" s="55" t="s">
        <v>28</v>
      </c>
      <c r="D21" s="72" t="s">
        <v>29</v>
      </c>
      <c r="E21" s="72" t="s">
        <v>30</v>
      </c>
      <c r="F21" s="72" t="s">
        <v>31</v>
      </c>
      <c r="G21" s="72" t="s">
        <v>32</v>
      </c>
      <c r="H21" s="72" t="s">
        <v>33</v>
      </c>
      <c r="I21" s="57" t="s">
        <v>34</v>
      </c>
      <c r="J21" s="41"/>
      <c r="K21" s="76" t="s">
        <v>27</v>
      </c>
      <c r="L21" s="55" t="s">
        <v>28</v>
      </c>
      <c r="M21" s="72" t="s">
        <v>29</v>
      </c>
      <c r="N21" s="72" t="s">
        <v>30</v>
      </c>
      <c r="O21" s="72" t="s">
        <v>31</v>
      </c>
      <c r="P21" s="72" t="s">
        <v>32</v>
      </c>
      <c r="Q21" s="72" t="s">
        <v>33</v>
      </c>
      <c r="R21" s="57" t="s">
        <v>34</v>
      </c>
      <c r="S21" s="41"/>
      <c r="T21" s="76" t="s">
        <v>27</v>
      </c>
      <c r="U21" s="55" t="s">
        <v>28</v>
      </c>
      <c r="V21" s="72" t="s">
        <v>29</v>
      </c>
      <c r="W21" s="72" t="s">
        <v>30</v>
      </c>
      <c r="X21" s="72" t="s">
        <v>31</v>
      </c>
      <c r="Y21" s="72" t="s">
        <v>32</v>
      </c>
      <c r="Z21" s="72" t="s">
        <v>33</v>
      </c>
      <c r="AA21" s="57" t="s">
        <v>34</v>
      </c>
      <c r="AB21" s="35"/>
    </row>
    <row r="22" spans="1:28" ht="18" customHeight="1">
      <c r="A22" s="42"/>
      <c r="B22" s="77">
        <v>1</v>
      </c>
      <c r="C22" s="56">
        <f>IF($C$3=1,1,0)</f>
        <v>0</v>
      </c>
      <c r="D22" s="43">
        <f>IF($D$3=1,1,IF(C22&gt;0,C22+1,0))</f>
        <v>0</v>
      </c>
      <c r="E22" s="43">
        <f>IF($E$3=1,1,IF(D22&gt;0,D22+1,0))</f>
        <v>0</v>
      </c>
      <c r="F22" s="43">
        <f>IF($F$3=1,1,IF(E22&gt;0,E22+1,0))</f>
        <v>0</v>
      </c>
      <c r="G22" s="43">
        <f>IF($G$3=1,1,IF(F22&gt;0,F22+1,0))</f>
        <v>1</v>
      </c>
      <c r="H22" s="67">
        <f>IF($H$3=1,1,IF(G22&gt;0,G22+1,0))</f>
        <v>2</v>
      </c>
      <c r="I22" s="60">
        <f>IF($I$3=1,1,IF(H22&gt;0,H22+1,0))</f>
        <v>3</v>
      </c>
      <c r="J22" s="44"/>
      <c r="K22" s="78">
        <f>IF(B27&gt;0,B26+1,B26)</f>
        <v>5</v>
      </c>
      <c r="L22" s="56">
        <f>IF($L$3=1,1,0)</f>
        <v>1</v>
      </c>
      <c r="M22" s="43">
        <f>IF($M$3=1,1,IF(L22&gt;0,L22+1,0))</f>
        <v>2</v>
      </c>
      <c r="N22" s="43">
        <f>IF($N$3=1,1,IF(M22&gt;0,M22+1,0))</f>
        <v>3</v>
      </c>
      <c r="O22" s="43">
        <f>IF($O$3=1,1,IF(N22&gt;0,N22+1,0))</f>
        <v>4</v>
      </c>
      <c r="P22" s="43">
        <f>IF($P$3=1,1,IF(O22&gt;0,O22+1,0))</f>
        <v>5</v>
      </c>
      <c r="Q22" s="67">
        <f>IF($Q$3=1,1,IF(P22&gt;0,P22+1,0))</f>
        <v>6</v>
      </c>
      <c r="R22" s="60">
        <f>IF($R$3=1,1,IF(Q22&gt;0,Q22+1,0))</f>
        <v>7</v>
      </c>
      <c r="S22" s="44"/>
      <c r="T22" s="78">
        <f>IF(K27&gt;0,K26+1,K26)</f>
        <v>9</v>
      </c>
      <c r="U22" s="56">
        <f>IF($U$3=1,1,0)</f>
        <v>0</v>
      </c>
      <c r="V22" s="43">
        <f>IF($V$3=1,1,IF(U22&gt;0,U22+1,0))</f>
        <v>1</v>
      </c>
      <c r="W22" s="43">
        <f>IF($W$3=1,1,IF(V22&gt;0,V22+1,0))</f>
        <v>2</v>
      </c>
      <c r="X22" s="43">
        <f>IF($X$3=1,1,IF(W22&gt;0,W22+1,0))</f>
        <v>3</v>
      </c>
      <c r="Y22" s="43">
        <f>IF($Y$3=1,1,IF(X22&gt;0,X22+1,0))</f>
        <v>4</v>
      </c>
      <c r="Z22" s="67">
        <f>IF($Z$3=1,1,IF(Y22&gt;0,Y22+1,0))</f>
        <v>5</v>
      </c>
      <c r="AA22" s="60">
        <f>IF($AA$3=1,1,IF(Z22&gt;0,Z22+1,0))</f>
        <v>6</v>
      </c>
      <c r="AB22" s="35"/>
    </row>
    <row r="23" spans="1:28" ht="18" customHeight="1">
      <c r="A23" s="42"/>
      <c r="B23" s="78">
        <f>B22+1</f>
        <v>2</v>
      </c>
      <c r="C23" s="58">
        <f>IF(AND(I22&gt;0,I22&lt;31),I22+1,0)</f>
        <v>4</v>
      </c>
      <c r="D23" s="45">
        <f aca="true" t="shared" si="0" ref="D23:I27">IF(AND(C23&gt;0,C23&lt;31),C23+1,0)</f>
        <v>5</v>
      </c>
      <c r="E23" s="45">
        <f t="shared" si="0"/>
        <v>6</v>
      </c>
      <c r="F23" s="45">
        <f t="shared" si="0"/>
        <v>7</v>
      </c>
      <c r="G23" s="45">
        <f t="shared" si="0"/>
        <v>8</v>
      </c>
      <c r="H23" s="66">
        <f t="shared" si="0"/>
        <v>9</v>
      </c>
      <c r="I23" s="61">
        <f t="shared" si="0"/>
        <v>10</v>
      </c>
      <c r="J23" s="44"/>
      <c r="K23" s="78">
        <f>K22+1</f>
        <v>6</v>
      </c>
      <c r="L23" s="58">
        <f>IF(AND(R22&gt;0,R22&lt;$L$2),R22+1,0)</f>
        <v>8</v>
      </c>
      <c r="M23" s="45">
        <f aca="true" t="shared" si="1" ref="M23:R27">IF(AND(L23&gt;0,L23&lt;$L$2),L23+1,0)</f>
        <v>9</v>
      </c>
      <c r="N23" s="45">
        <f t="shared" si="1"/>
        <v>10</v>
      </c>
      <c r="O23" s="45">
        <f t="shared" si="1"/>
        <v>11</v>
      </c>
      <c r="P23" s="45">
        <f t="shared" si="1"/>
        <v>12</v>
      </c>
      <c r="Q23" s="66">
        <f t="shared" si="1"/>
        <v>13</v>
      </c>
      <c r="R23" s="61">
        <f t="shared" si="1"/>
        <v>14</v>
      </c>
      <c r="S23" s="44"/>
      <c r="T23" s="78">
        <f>T22+1</f>
        <v>10</v>
      </c>
      <c r="U23" s="58">
        <f>IF(AND(AA22&gt;0,AA22&lt;31),AA22+1,0)</f>
        <v>7</v>
      </c>
      <c r="V23" s="45">
        <f aca="true" t="shared" si="2" ref="V23:AA27">IF(AND(U23&gt;0,U23&lt;31),U23+1,0)</f>
        <v>8</v>
      </c>
      <c r="W23" s="45">
        <f t="shared" si="2"/>
        <v>9</v>
      </c>
      <c r="X23" s="45">
        <f t="shared" si="2"/>
        <v>10</v>
      </c>
      <c r="Y23" s="45">
        <f t="shared" si="2"/>
        <v>11</v>
      </c>
      <c r="Z23" s="66">
        <f t="shared" si="2"/>
        <v>12</v>
      </c>
      <c r="AA23" s="61">
        <f t="shared" si="2"/>
        <v>13</v>
      </c>
      <c r="AB23" s="35"/>
    </row>
    <row r="24" spans="1:28" ht="18" customHeight="1">
      <c r="A24" s="42"/>
      <c r="B24" s="78">
        <f>B23+1</f>
        <v>3</v>
      </c>
      <c r="C24" s="58">
        <f>IF(AND(I23&gt;0,I23&lt;31),I23+1,0)</f>
        <v>11</v>
      </c>
      <c r="D24" s="45">
        <f t="shared" si="0"/>
        <v>12</v>
      </c>
      <c r="E24" s="45">
        <f t="shared" si="0"/>
        <v>13</v>
      </c>
      <c r="F24" s="45">
        <f t="shared" si="0"/>
        <v>14</v>
      </c>
      <c r="G24" s="45">
        <f t="shared" si="0"/>
        <v>15</v>
      </c>
      <c r="H24" s="66">
        <f t="shared" si="0"/>
        <v>16</v>
      </c>
      <c r="I24" s="61">
        <f t="shared" si="0"/>
        <v>17</v>
      </c>
      <c r="J24" s="44"/>
      <c r="K24" s="78">
        <f>K23+1</f>
        <v>7</v>
      </c>
      <c r="L24" s="58">
        <f>IF(AND(R23&gt;0,R23&lt;$L$2),R23+1,0)</f>
        <v>15</v>
      </c>
      <c r="M24" s="45">
        <f t="shared" si="1"/>
        <v>16</v>
      </c>
      <c r="N24" s="45">
        <f t="shared" si="1"/>
        <v>17</v>
      </c>
      <c r="O24" s="45">
        <f t="shared" si="1"/>
        <v>18</v>
      </c>
      <c r="P24" s="45">
        <f t="shared" si="1"/>
        <v>19</v>
      </c>
      <c r="Q24" s="66">
        <f t="shared" si="1"/>
        <v>20</v>
      </c>
      <c r="R24" s="61">
        <f t="shared" si="1"/>
        <v>21</v>
      </c>
      <c r="S24" s="44"/>
      <c r="T24" s="78">
        <f>T23+1</f>
        <v>11</v>
      </c>
      <c r="U24" s="58">
        <f>IF(AND(AA23&gt;0,AA23&lt;31),AA23+1,0)</f>
        <v>14</v>
      </c>
      <c r="V24" s="45">
        <f t="shared" si="2"/>
        <v>15</v>
      </c>
      <c r="W24" s="45">
        <f t="shared" si="2"/>
        <v>16</v>
      </c>
      <c r="X24" s="45">
        <f t="shared" si="2"/>
        <v>17</v>
      </c>
      <c r="Y24" s="45">
        <f t="shared" si="2"/>
        <v>18</v>
      </c>
      <c r="Z24" s="66">
        <f t="shared" si="2"/>
        <v>19</v>
      </c>
      <c r="AA24" s="61">
        <f t="shared" si="2"/>
        <v>20</v>
      </c>
      <c r="AB24" s="35"/>
    </row>
    <row r="25" spans="1:28" ht="18" customHeight="1">
      <c r="A25" s="42"/>
      <c r="B25" s="78">
        <f>B24+1</f>
        <v>4</v>
      </c>
      <c r="C25" s="58">
        <f>IF(AND(I24&gt;0,I24&lt;31),I24+1,0)</f>
        <v>18</v>
      </c>
      <c r="D25" s="45">
        <f t="shared" si="0"/>
        <v>19</v>
      </c>
      <c r="E25" s="45">
        <f t="shared" si="0"/>
        <v>20</v>
      </c>
      <c r="F25" s="45">
        <f t="shared" si="0"/>
        <v>21</v>
      </c>
      <c r="G25" s="45">
        <f t="shared" si="0"/>
        <v>22</v>
      </c>
      <c r="H25" s="66">
        <f t="shared" si="0"/>
        <v>23</v>
      </c>
      <c r="I25" s="61">
        <f t="shared" si="0"/>
        <v>24</v>
      </c>
      <c r="J25" s="44"/>
      <c r="K25" s="78">
        <f>K24+1</f>
        <v>8</v>
      </c>
      <c r="L25" s="58">
        <f>IF(AND(R24&gt;0,R24&lt;$L$2),R24+1,0)</f>
        <v>22</v>
      </c>
      <c r="M25" s="45">
        <f t="shared" si="1"/>
        <v>23</v>
      </c>
      <c r="N25" s="45">
        <f t="shared" si="1"/>
        <v>24</v>
      </c>
      <c r="O25" s="45">
        <f t="shared" si="1"/>
        <v>25</v>
      </c>
      <c r="P25" s="45">
        <f t="shared" si="1"/>
        <v>26</v>
      </c>
      <c r="Q25" s="66">
        <f t="shared" si="1"/>
        <v>27</v>
      </c>
      <c r="R25" s="61">
        <f t="shared" si="1"/>
        <v>28</v>
      </c>
      <c r="S25" s="44"/>
      <c r="T25" s="78">
        <f>T24+1</f>
        <v>12</v>
      </c>
      <c r="U25" s="58">
        <f>IF(AND(AA24&gt;0,AA24&lt;31),AA24+1,0)</f>
        <v>21</v>
      </c>
      <c r="V25" s="45">
        <f t="shared" si="2"/>
        <v>22</v>
      </c>
      <c r="W25" s="45">
        <f t="shared" si="2"/>
        <v>23</v>
      </c>
      <c r="X25" s="45">
        <f t="shared" si="2"/>
        <v>24</v>
      </c>
      <c r="Y25" s="45">
        <f t="shared" si="2"/>
        <v>25</v>
      </c>
      <c r="Z25" s="66">
        <f t="shared" si="2"/>
        <v>26</v>
      </c>
      <c r="AA25" s="61">
        <f t="shared" si="2"/>
        <v>27</v>
      </c>
      <c r="AB25" s="35"/>
    </row>
    <row r="26" spans="1:28" ht="18" customHeight="1">
      <c r="A26" s="42"/>
      <c r="B26" s="78">
        <f>B25+1</f>
        <v>5</v>
      </c>
      <c r="C26" s="58">
        <f>IF(AND(I25&gt;0,I25&lt;31),I25+1,0)</f>
        <v>25</v>
      </c>
      <c r="D26" s="45">
        <f t="shared" si="0"/>
        <v>26</v>
      </c>
      <c r="E26" s="45">
        <f t="shared" si="0"/>
        <v>27</v>
      </c>
      <c r="F26" s="45">
        <f t="shared" si="0"/>
        <v>28</v>
      </c>
      <c r="G26" s="45">
        <f t="shared" si="0"/>
        <v>29</v>
      </c>
      <c r="H26" s="66">
        <f t="shared" si="0"/>
        <v>30</v>
      </c>
      <c r="I26" s="61">
        <f t="shared" si="0"/>
        <v>31</v>
      </c>
      <c r="J26" s="44"/>
      <c r="K26" s="78">
        <f>K25+1</f>
        <v>9</v>
      </c>
      <c r="L26" s="58">
        <f>IF(AND(R25&gt;0,R25&lt;$L$2),R25+1,0)</f>
        <v>29</v>
      </c>
      <c r="M26" s="45">
        <f t="shared" si="1"/>
        <v>0</v>
      </c>
      <c r="N26" s="45">
        <f t="shared" si="1"/>
        <v>0</v>
      </c>
      <c r="O26" s="45">
        <f t="shared" si="1"/>
        <v>0</v>
      </c>
      <c r="P26" s="45">
        <f t="shared" si="1"/>
        <v>0</v>
      </c>
      <c r="Q26" s="66">
        <f t="shared" si="1"/>
        <v>0</v>
      </c>
      <c r="R26" s="61">
        <f t="shared" si="1"/>
        <v>0</v>
      </c>
      <c r="S26" s="44"/>
      <c r="T26" s="78">
        <f>T25+1</f>
        <v>13</v>
      </c>
      <c r="U26" s="58">
        <f>IF(AND(AA25&gt;0,AA25&lt;31),AA25+1,0)</f>
        <v>28</v>
      </c>
      <c r="V26" s="45">
        <f t="shared" si="2"/>
        <v>29</v>
      </c>
      <c r="W26" s="45">
        <f t="shared" si="2"/>
        <v>30</v>
      </c>
      <c r="X26" s="45">
        <f t="shared" si="2"/>
        <v>31</v>
      </c>
      <c r="Y26" s="45">
        <f t="shared" si="2"/>
        <v>0</v>
      </c>
      <c r="Z26" s="66">
        <f t="shared" si="2"/>
        <v>0</v>
      </c>
      <c r="AA26" s="61">
        <f t="shared" si="2"/>
        <v>0</v>
      </c>
      <c r="AB26" s="35"/>
    </row>
    <row r="27" spans="1:28" ht="18" customHeight="1" thickBot="1">
      <c r="A27" s="42"/>
      <c r="B27" s="79">
        <f>IF(C27=0,0,B26+1)</f>
        <v>0</v>
      </c>
      <c r="C27" s="59">
        <f>IF(AND(I26&gt;0,I26&lt;31),I26+1,0)</f>
        <v>0</v>
      </c>
      <c r="D27" s="54">
        <f t="shared" si="0"/>
        <v>0</v>
      </c>
      <c r="E27" s="54">
        <f t="shared" si="0"/>
        <v>0</v>
      </c>
      <c r="F27" s="54">
        <f t="shared" si="0"/>
        <v>0</v>
      </c>
      <c r="G27" s="54">
        <f t="shared" si="0"/>
        <v>0</v>
      </c>
      <c r="H27" s="65">
        <f t="shared" si="0"/>
        <v>0</v>
      </c>
      <c r="I27" s="62">
        <f t="shared" si="0"/>
        <v>0</v>
      </c>
      <c r="J27" s="44"/>
      <c r="K27" s="79">
        <f>IF(L27=0,0,K26+1)</f>
        <v>0</v>
      </c>
      <c r="L27" s="63">
        <f>IF(AND(R26&gt;0,R26&lt;$L$2),R26+1,0)</f>
        <v>0</v>
      </c>
      <c r="M27" s="54">
        <f t="shared" si="1"/>
        <v>0</v>
      </c>
      <c r="N27" s="54">
        <f t="shared" si="1"/>
        <v>0</v>
      </c>
      <c r="O27" s="54">
        <f t="shared" si="1"/>
        <v>0</v>
      </c>
      <c r="P27" s="54">
        <f t="shared" si="1"/>
        <v>0</v>
      </c>
      <c r="Q27" s="65">
        <f t="shared" si="1"/>
        <v>0</v>
      </c>
      <c r="R27" s="62">
        <f t="shared" si="1"/>
        <v>0</v>
      </c>
      <c r="S27" s="44"/>
      <c r="T27" s="79">
        <f>IF(U27=0,0,T26+1)</f>
        <v>0</v>
      </c>
      <c r="U27" s="63">
        <f>IF(AND(AA26&gt;0,AA26&lt;31),AA26+1,0)</f>
        <v>0</v>
      </c>
      <c r="V27" s="54">
        <f t="shared" si="2"/>
        <v>0</v>
      </c>
      <c r="W27" s="54">
        <f t="shared" si="2"/>
        <v>0</v>
      </c>
      <c r="X27" s="54">
        <f t="shared" si="2"/>
        <v>0</v>
      </c>
      <c r="Y27" s="54">
        <f t="shared" si="2"/>
        <v>0</v>
      </c>
      <c r="Z27" s="65">
        <f t="shared" si="2"/>
        <v>0</v>
      </c>
      <c r="AA27" s="62">
        <f t="shared" si="2"/>
        <v>0</v>
      </c>
      <c r="AB27" s="35"/>
    </row>
    <row r="28" spans="1:28" ht="18" customHeight="1">
      <c r="A28" s="42"/>
      <c r="B28" s="44"/>
      <c r="C28" s="34"/>
      <c r="D28" s="34"/>
      <c r="E28" s="34"/>
      <c r="F28" s="34"/>
      <c r="G28" s="34"/>
      <c r="H28" s="34"/>
      <c r="I28" s="34"/>
      <c r="J28" s="44"/>
      <c r="K28" s="44"/>
      <c r="L28" s="34"/>
      <c r="M28" s="34"/>
      <c r="N28" s="34"/>
      <c r="O28" s="34"/>
      <c r="P28" s="34"/>
      <c r="Q28" s="34"/>
      <c r="R28" s="34"/>
      <c r="S28" s="44"/>
      <c r="T28" s="44"/>
      <c r="U28" s="34"/>
      <c r="V28" s="34"/>
      <c r="W28" s="34"/>
      <c r="X28" s="34"/>
      <c r="Y28" s="34"/>
      <c r="Z28" s="34"/>
      <c r="AA28" s="34"/>
      <c r="AB28" s="35"/>
    </row>
    <row r="29" spans="1:28" s="39" customFormat="1" ht="18" customHeight="1" thickBot="1">
      <c r="A29" s="36"/>
      <c r="B29" s="93" t="s">
        <v>18</v>
      </c>
      <c r="C29" s="93"/>
      <c r="D29" s="93"/>
      <c r="E29" s="93"/>
      <c r="F29" s="93"/>
      <c r="G29" s="93"/>
      <c r="H29" s="93"/>
      <c r="I29" s="93"/>
      <c r="J29" s="37"/>
      <c r="K29" s="93" t="s">
        <v>19</v>
      </c>
      <c r="L29" s="93"/>
      <c r="M29" s="93"/>
      <c r="N29" s="93"/>
      <c r="O29" s="93"/>
      <c r="P29" s="93"/>
      <c r="Q29" s="93"/>
      <c r="R29" s="93"/>
      <c r="S29" s="37"/>
      <c r="T29" s="93" t="s">
        <v>20</v>
      </c>
      <c r="U29" s="93"/>
      <c r="V29" s="93"/>
      <c r="W29" s="93"/>
      <c r="X29" s="93"/>
      <c r="Y29" s="93"/>
      <c r="Z29" s="93"/>
      <c r="AA29" s="93"/>
      <c r="AB29" s="38"/>
    </row>
    <row r="30" spans="1:28" ht="18" customHeight="1">
      <c r="A30" s="42"/>
      <c r="B30" s="76" t="s">
        <v>27</v>
      </c>
      <c r="C30" s="55" t="s">
        <v>28</v>
      </c>
      <c r="D30" s="72" t="s">
        <v>29</v>
      </c>
      <c r="E30" s="72" t="s">
        <v>30</v>
      </c>
      <c r="F30" s="72" t="s">
        <v>31</v>
      </c>
      <c r="G30" s="72" t="s">
        <v>32</v>
      </c>
      <c r="H30" s="72" t="s">
        <v>33</v>
      </c>
      <c r="I30" s="57" t="s">
        <v>34</v>
      </c>
      <c r="J30" s="41"/>
      <c r="K30" s="76" t="s">
        <v>27</v>
      </c>
      <c r="L30" s="55" t="s">
        <v>28</v>
      </c>
      <c r="M30" s="72" t="s">
        <v>29</v>
      </c>
      <c r="N30" s="72" t="s">
        <v>30</v>
      </c>
      <c r="O30" s="72" t="s">
        <v>31</v>
      </c>
      <c r="P30" s="72" t="s">
        <v>32</v>
      </c>
      <c r="Q30" s="72" t="s">
        <v>33</v>
      </c>
      <c r="R30" s="57" t="s">
        <v>34</v>
      </c>
      <c r="S30" s="41"/>
      <c r="T30" s="76" t="s">
        <v>27</v>
      </c>
      <c r="U30" s="55" t="s">
        <v>28</v>
      </c>
      <c r="V30" s="72" t="s">
        <v>29</v>
      </c>
      <c r="W30" s="72" t="s">
        <v>30</v>
      </c>
      <c r="X30" s="72" t="s">
        <v>31</v>
      </c>
      <c r="Y30" s="72" t="s">
        <v>32</v>
      </c>
      <c r="Z30" s="72" t="s">
        <v>33</v>
      </c>
      <c r="AA30" s="57" t="s">
        <v>34</v>
      </c>
      <c r="AB30" s="35"/>
    </row>
    <row r="31" spans="1:28" ht="18" customHeight="1">
      <c r="A31" s="42"/>
      <c r="B31" s="77">
        <f>IF(T27&gt;0,T27,T26+1)</f>
        <v>14</v>
      </c>
      <c r="C31" s="56">
        <f>IF($C$4=1,1,0)</f>
        <v>0</v>
      </c>
      <c r="D31" s="43">
        <f>IF($D$4=1,1,IF(C31&gt;0,C31+1,0))</f>
        <v>0</v>
      </c>
      <c r="E31" s="43">
        <f>IF($E$4=1,1,IF(D31&gt;0,D31+1,0))</f>
        <v>0</v>
      </c>
      <c r="F31" s="43">
        <f>IF($F$4=1,1,IF(E31&gt;0,E31+1,0))</f>
        <v>0</v>
      </c>
      <c r="G31" s="43">
        <f>IF($G$4=1,1,IF(F31&gt;0,F31+1,0))</f>
        <v>1</v>
      </c>
      <c r="H31" s="67">
        <f>IF($H$4=1,1,IF(G31&gt;0,G31+1,0))</f>
        <v>2</v>
      </c>
      <c r="I31" s="60">
        <f>IF($I$4=1,1,IF(H31&gt;0,H31+1,0))</f>
        <v>3</v>
      </c>
      <c r="J31" s="44"/>
      <c r="K31" s="78">
        <f>IF(B36&gt;0,B35+1,B35)</f>
        <v>18</v>
      </c>
      <c r="L31" s="56">
        <f>IF($L$4=1,1,0)</f>
        <v>0</v>
      </c>
      <c r="M31" s="43">
        <f>IF($M$4=1,1,IF(L31&gt;0,L31+1,0))</f>
        <v>0</v>
      </c>
      <c r="N31" s="43">
        <f>IF($N$4=1,1,IF(M31&gt;0,M31+1,0))</f>
        <v>0</v>
      </c>
      <c r="O31" s="43">
        <f>IF($O$4=1,1,IF(N31&gt;0,N31+1,0))</f>
        <v>0</v>
      </c>
      <c r="P31" s="43">
        <f>IF($P$4=1,1,IF(O31&gt;0,O31+1,0))</f>
        <v>0</v>
      </c>
      <c r="Q31" s="67">
        <f>IF($Q$4=1,1,IF(P31&gt;0,P31+1,0))</f>
        <v>0</v>
      </c>
      <c r="R31" s="60">
        <f>IF($R$4=1,1,IF(Q31&gt;0,Q31+1,0))</f>
        <v>1</v>
      </c>
      <c r="S31" s="44"/>
      <c r="T31" s="78">
        <f>IF(K36&gt;0,K35+1,K35)</f>
        <v>23</v>
      </c>
      <c r="U31" s="56">
        <f>IF($U$4=1,1,0)</f>
        <v>0</v>
      </c>
      <c r="V31" s="43">
        <f>IF($V$4=1,1,IF(U31&gt;0,U31+1,0))</f>
        <v>0</v>
      </c>
      <c r="W31" s="43">
        <f>IF($W$4=1,1,IF(V31&gt;0,V31+1,0))</f>
        <v>1</v>
      </c>
      <c r="X31" s="43">
        <f>IF($X$4=1,1,IF(W31&gt;0,W31+1,0))</f>
        <v>2</v>
      </c>
      <c r="Y31" s="43">
        <f>IF($Y$4=1,1,IF(X31&gt;0,X31+1,0))</f>
        <v>3</v>
      </c>
      <c r="Z31" s="67">
        <f>IF($Z$4=1,1,IF(Y31&gt;0,Y31+1,0))</f>
        <v>4</v>
      </c>
      <c r="AA31" s="60">
        <f>IF($AA$4=1,1,IF(Z31&gt;0,Z31+1,0))</f>
        <v>5</v>
      </c>
      <c r="AB31" s="35"/>
    </row>
    <row r="32" spans="1:28" ht="18" customHeight="1">
      <c r="A32" s="42"/>
      <c r="B32" s="78">
        <f>B31+1</f>
        <v>15</v>
      </c>
      <c r="C32" s="58">
        <f>IF(AND(I31&gt;0,I31&lt;30),I31+1,0)</f>
        <v>4</v>
      </c>
      <c r="D32" s="45">
        <f aca="true" t="shared" si="3" ref="D32:I36">IF(AND(C32&gt;0,C32&lt;30),C32+1,0)</f>
        <v>5</v>
      </c>
      <c r="E32" s="45">
        <f t="shared" si="3"/>
        <v>6</v>
      </c>
      <c r="F32" s="45">
        <f t="shared" si="3"/>
        <v>7</v>
      </c>
      <c r="G32" s="45">
        <f t="shared" si="3"/>
        <v>8</v>
      </c>
      <c r="H32" s="66">
        <f t="shared" si="3"/>
        <v>9</v>
      </c>
      <c r="I32" s="61">
        <f t="shared" si="3"/>
        <v>10</v>
      </c>
      <c r="J32" s="44"/>
      <c r="K32" s="78">
        <f>K31+1</f>
        <v>19</v>
      </c>
      <c r="L32" s="58">
        <f>IF(AND(R31&gt;0,R31&lt;31),R31+1,0)</f>
        <v>2</v>
      </c>
      <c r="M32" s="45">
        <f aca="true" t="shared" si="4" ref="M32:R36">IF(AND(L32&gt;0,L32&lt;31),L32+1,0)</f>
        <v>3</v>
      </c>
      <c r="N32" s="45">
        <f t="shared" si="4"/>
        <v>4</v>
      </c>
      <c r="O32" s="45">
        <f t="shared" si="4"/>
        <v>5</v>
      </c>
      <c r="P32" s="45">
        <f t="shared" si="4"/>
        <v>6</v>
      </c>
      <c r="Q32" s="66">
        <f t="shared" si="4"/>
        <v>7</v>
      </c>
      <c r="R32" s="61">
        <f t="shared" si="4"/>
        <v>8</v>
      </c>
      <c r="S32" s="44"/>
      <c r="T32" s="78">
        <f>T31+1</f>
        <v>24</v>
      </c>
      <c r="U32" s="58">
        <f>IF(AND(AA31&gt;0,AA31&lt;30),AA31+1,0)</f>
        <v>6</v>
      </c>
      <c r="V32" s="45">
        <f aca="true" t="shared" si="5" ref="V32:AA36">IF(AND(U32&gt;0,U32&lt;30),U32+1,0)</f>
        <v>7</v>
      </c>
      <c r="W32" s="45">
        <f t="shared" si="5"/>
        <v>8</v>
      </c>
      <c r="X32" s="45">
        <f t="shared" si="5"/>
        <v>9</v>
      </c>
      <c r="Y32" s="45">
        <f t="shared" si="5"/>
        <v>10</v>
      </c>
      <c r="Z32" s="66">
        <f t="shared" si="5"/>
        <v>11</v>
      </c>
      <c r="AA32" s="61">
        <f t="shared" si="5"/>
        <v>12</v>
      </c>
      <c r="AB32" s="35"/>
    </row>
    <row r="33" spans="1:28" ht="18" customHeight="1">
      <c r="A33" s="42"/>
      <c r="B33" s="78">
        <f>B32+1</f>
        <v>16</v>
      </c>
      <c r="C33" s="58">
        <f>IF(AND(I32&gt;0,I32&lt;30),I32+1,0)</f>
        <v>11</v>
      </c>
      <c r="D33" s="45">
        <f t="shared" si="3"/>
        <v>12</v>
      </c>
      <c r="E33" s="45">
        <f t="shared" si="3"/>
        <v>13</v>
      </c>
      <c r="F33" s="45">
        <f t="shared" si="3"/>
        <v>14</v>
      </c>
      <c r="G33" s="45">
        <f t="shared" si="3"/>
        <v>15</v>
      </c>
      <c r="H33" s="66">
        <f t="shared" si="3"/>
        <v>16</v>
      </c>
      <c r="I33" s="61">
        <f t="shared" si="3"/>
        <v>17</v>
      </c>
      <c r="J33" s="44"/>
      <c r="K33" s="78">
        <f>K32+1</f>
        <v>20</v>
      </c>
      <c r="L33" s="58">
        <f>IF(AND(R32&gt;0,R32&lt;31),R32+1,0)</f>
        <v>9</v>
      </c>
      <c r="M33" s="45">
        <f t="shared" si="4"/>
        <v>10</v>
      </c>
      <c r="N33" s="45">
        <f t="shared" si="4"/>
        <v>11</v>
      </c>
      <c r="O33" s="45">
        <f t="shared" si="4"/>
        <v>12</v>
      </c>
      <c r="P33" s="45">
        <f t="shared" si="4"/>
        <v>13</v>
      </c>
      <c r="Q33" s="66">
        <f t="shared" si="4"/>
        <v>14</v>
      </c>
      <c r="R33" s="61">
        <f t="shared" si="4"/>
        <v>15</v>
      </c>
      <c r="S33" s="44"/>
      <c r="T33" s="78">
        <f>T32+1</f>
        <v>25</v>
      </c>
      <c r="U33" s="58">
        <f>IF(AND(AA32&gt;0,AA32&lt;30),AA32+1,0)</f>
        <v>13</v>
      </c>
      <c r="V33" s="45">
        <f t="shared" si="5"/>
        <v>14</v>
      </c>
      <c r="W33" s="45">
        <f t="shared" si="5"/>
        <v>15</v>
      </c>
      <c r="X33" s="45">
        <f t="shared" si="5"/>
        <v>16</v>
      </c>
      <c r="Y33" s="45">
        <f t="shared" si="5"/>
        <v>17</v>
      </c>
      <c r="Z33" s="66">
        <f t="shared" si="5"/>
        <v>18</v>
      </c>
      <c r="AA33" s="61">
        <f t="shared" si="5"/>
        <v>19</v>
      </c>
      <c r="AB33" s="35"/>
    </row>
    <row r="34" spans="1:28" ht="18" customHeight="1">
      <c r="A34" s="42"/>
      <c r="B34" s="78">
        <f>B33+1</f>
        <v>17</v>
      </c>
      <c r="C34" s="58">
        <f>IF(AND(I33&gt;0,I33&lt;30),I33+1,0)</f>
        <v>18</v>
      </c>
      <c r="D34" s="45">
        <f t="shared" si="3"/>
        <v>19</v>
      </c>
      <c r="E34" s="45">
        <f t="shared" si="3"/>
        <v>20</v>
      </c>
      <c r="F34" s="45">
        <f t="shared" si="3"/>
        <v>21</v>
      </c>
      <c r="G34" s="45">
        <f t="shared" si="3"/>
        <v>22</v>
      </c>
      <c r="H34" s="66">
        <f t="shared" si="3"/>
        <v>23</v>
      </c>
      <c r="I34" s="61">
        <f t="shared" si="3"/>
        <v>24</v>
      </c>
      <c r="J34" s="44"/>
      <c r="K34" s="78">
        <f>K33+1</f>
        <v>21</v>
      </c>
      <c r="L34" s="58">
        <f>IF(AND(R33&gt;0,R33&lt;31),R33+1,0)</f>
        <v>16</v>
      </c>
      <c r="M34" s="45">
        <f t="shared" si="4"/>
        <v>17</v>
      </c>
      <c r="N34" s="45">
        <f t="shared" si="4"/>
        <v>18</v>
      </c>
      <c r="O34" s="45">
        <f t="shared" si="4"/>
        <v>19</v>
      </c>
      <c r="P34" s="45">
        <f t="shared" si="4"/>
        <v>20</v>
      </c>
      <c r="Q34" s="66">
        <f t="shared" si="4"/>
        <v>21</v>
      </c>
      <c r="R34" s="61">
        <f t="shared" si="4"/>
        <v>22</v>
      </c>
      <c r="S34" s="44"/>
      <c r="T34" s="78">
        <f>T33+1</f>
        <v>26</v>
      </c>
      <c r="U34" s="58">
        <f>IF(AND(AA33&gt;0,AA33&lt;30),AA33+1,0)</f>
        <v>20</v>
      </c>
      <c r="V34" s="45">
        <f t="shared" si="5"/>
        <v>21</v>
      </c>
      <c r="W34" s="45">
        <f t="shared" si="5"/>
        <v>22</v>
      </c>
      <c r="X34" s="45">
        <f t="shared" si="5"/>
        <v>23</v>
      </c>
      <c r="Y34" s="45">
        <f t="shared" si="5"/>
        <v>24</v>
      </c>
      <c r="Z34" s="66">
        <f t="shared" si="5"/>
        <v>25</v>
      </c>
      <c r="AA34" s="61">
        <f t="shared" si="5"/>
        <v>26</v>
      </c>
      <c r="AB34" s="35"/>
    </row>
    <row r="35" spans="1:28" ht="18" customHeight="1">
      <c r="A35" s="42"/>
      <c r="B35" s="78">
        <f>B34+1</f>
        <v>18</v>
      </c>
      <c r="C35" s="58">
        <f>IF(AND(I34&gt;0,I34&lt;30),I34+1,0)</f>
        <v>25</v>
      </c>
      <c r="D35" s="45">
        <f t="shared" si="3"/>
        <v>26</v>
      </c>
      <c r="E35" s="45">
        <f t="shared" si="3"/>
        <v>27</v>
      </c>
      <c r="F35" s="45">
        <f t="shared" si="3"/>
        <v>28</v>
      </c>
      <c r="G35" s="45">
        <f t="shared" si="3"/>
        <v>29</v>
      </c>
      <c r="H35" s="66">
        <f t="shared" si="3"/>
        <v>30</v>
      </c>
      <c r="I35" s="61">
        <f t="shared" si="3"/>
        <v>0</v>
      </c>
      <c r="J35" s="44"/>
      <c r="K35" s="78">
        <f>K34+1</f>
        <v>22</v>
      </c>
      <c r="L35" s="58">
        <f>IF(AND(R34&gt;0,R34&lt;31),R34+1,0)</f>
        <v>23</v>
      </c>
      <c r="M35" s="45">
        <f t="shared" si="4"/>
        <v>24</v>
      </c>
      <c r="N35" s="45">
        <f t="shared" si="4"/>
        <v>25</v>
      </c>
      <c r="O35" s="45">
        <f t="shared" si="4"/>
        <v>26</v>
      </c>
      <c r="P35" s="45">
        <f t="shared" si="4"/>
        <v>27</v>
      </c>
      <c r="Q35" s="66">
        <f t="shared" si="4"/>
        <v>28</v>
      </c>
      <c r="R35" s="61">
        <f t="shared" si="4"/>
        <v>29</v>
      </c>
      <c r="S35" s="44"/>
      <c r="T35" s="78">
        <f>T34+1</f>
        <v>27</v>
      </c>
      <c r="U35" s="58">
        <f>IF(AND(AA34&gt;0,AA34&lt;30),AA34+1,0)</f>
        <v>27</v>
      </c>
      <c r="V35" s="45">
        <f t="shared" si="5"/>
        <v>28</v>
      </c>
      <c r="W35" s="45">
        <f t="shared" si="5"/>
        <v>29</v>
      </c>
      <c r="X35" s="45">
        <f t="shared" si="5"/>
        <v>30</v>
      </c>
      <c r="Y35" s="45">
        <f t="shared" si="5"/>
        <v>0</v>
      </c>
      <c r="Z35" s="66">
        <f t="shared" si="5"/>
        <v>0</v>
      </c>
      <c r="AA35" s="61">
        <f t="shared" si="5"/>
        <v>0</v>
      </c>
      <c r="AB35" s="35"/>
    </row>
    <row r="36" spans="1:28" ht="18" customHeight="1" thickBot="1">
      <c r="A36" s="42"/>
      <c r="B36" s="79">
        <f>IF(C36=0,0,B35+1)</f>
        <v>0</v>
      </c>
      <c r="C36" s="59">
        <f>IF(AND(I35&gt;0,I35&lt;30),I35+1,0)</f>
        <v>0</v>
      </c>
      <c r="D36" s="54">
        <f t="shared" si="3"/>
        <v>0</v>
      </c>
      <c r="E36" s="54">
        <f t="shared" si="3"/>
        <v>0</v>
      </c>
      <c r="F36" s="54">
        <f t="shared" si="3"/>
        <v>0</v>
      </c>
      <c r="G36" s="54">
        <f t="shared" si="3"/>
        <v>0</v>
      </c>
      <c r="H36" s="65">
        <f t="shared" si="3"/>
        <v>0</v>
      </c>
      <c r="I36" s="62">
        <f t="shared" si="3"/>
        <v>0</v>
      </c>
      <c r="J36" s="44"/>
      <c r="K36" s="79">
        <f>IF(L36=0,0,K35+1)</f>
        <v>23</v>
      </c>
      <c r="L36" s="63">
        <f>IF(AND(R35&gt;0,R35&lt;31),R35+1,0)</f>
        <v>30</v>
      </c>
      <c r="M36" s="54">
        <f t="shared" si="4"/>
        <v>31</v>
      </c>
      <c r="N36" s="54">
        <f t="shared" si="4"/>
        <v>0</v>
      </c>
      <c r="O36" s="54">
        <f t="shared" si="4"/>
        <v>0</v>
      </c>
      <c r="P36" s="54">
        <f t="shared" si="4"/>
        <v>0</v>
      </c>
      <c r="Q36" s="65">
        <f t="shared" si="4"/>
        <v>0</v>
      </c>
      <c r="R36" s="62">
        <f t="shared" si="4"/>
        <v>0</v>
      </c>
      <c r="S36" s="44"/>
      <c r="T36" s="79">
        <f>IF(U36=0,0,T35+1)</f>
        <v>0</v>
      </c>
      <c r="U36" s="63">
        <f>IF(AND(AA35&gt;0,AA35&lt;30),AA35+1,0)</f>
        <v>0</v>
      </c>
      <c r="V36" s="54">
        <f t="shared" si="5"/>
        <v>0</v>
      </c>
      <c r="W36" s="54">
        <f t="shared" si="5"/>
        <v>0</v>
      </c>
      <c r="X36" s="54">
        <f t="shared" si="5"/>
        <v>0</v>
      </c>
      <c r="Y36" s="54">
        <f t="shared" si="5"/>
        <v>0</v>
      </c>
      <c r="Z36" s="65">
        <f t="shared" si="5"/>
        <v>0</v>
      </c>
      <c r="AA36" s="62">
        <f t="shared" si="5"/>
        <v>0</v>
      </c>
      <c r="AB36" s="35"/>
    </row>
    <row r="37" spans="1:28" ht="18" customHeight="1">
      <c r="A37" s="42"/>
      <c r="B37" s="44"/>
      <c r="C37" s="34"/>
      <c r="D37" s="34"/>
      <c r="E37" s="34"/>
      <c r="F37" s="34"/>
      <c r="G37" s="34"/>
      <c r="H37" s="34"/>
      <c r="I37" s="34"/>
      <c r="J37" s="44"/>
      <c r="K37" s="44"/>
      <c r="L37" s="34"/>
      <c r="M37" s="34"/>
      <c r="N37" s="34"/>
      <c r="O37" s="34"/>
      <c r="P37" s="34"/>
      <c r="Q37" s="34"/>
      <c r="R37" s="34"/>
      <c r="S37" s="44"/>
      <c r="T37" s="44"/>
      <c r="U37" s="34"/>
      <c r="V37" s="34"/>
      <c r="W37" s="34"/>
      <c r="X37" s="34"/>
      <c r="Y37" s="34"/>
      <c r="Z37" s="34"/>
      <c r="AA37" s="34"/>
      <c r="AB37" s="35"/>
    </row>
    <row r="38" spans="1:28" s="39" customFormat="1" ht="18" customHeight="1" thickBot="1">
      <c r="A38" s="36"/>
      <c r="B38" s="93" t="s">
        <v>21</v>
      </c>
      <c r="C38" s="93"/>
      <c r="D38" s="93"/>
      <c r="E38" s="93"/>
      <c r="F38" s="93"/>
      <c r="G38" s="93"/>
      <c r="H38" s="93"/>
      <c r="I38" s="93"/>
      <c r="J38" s="37"/>
      <c r="K38" s="93" t="s">
        <v>22</v>
      </c>
      <c r="L38" s="93"/>
      <c r="M38" s="93"/>
      <c r="N38" s="93"/>
      <c r="O38" s="93"/>
      <c r="P38" s="93"/>
      <c r="Q38" s="93"/>
      <c r="R38" s="93"/>
      <c r="S38" s="37"/>
      <c r="T38" s="93" t="s">
        <v>23</v>
      </c>
      <c r="U38" s="93"/>
      <c r="V38" s="93"/>
      <c r="W38" s="93"/>
      <c r="X38" s="93"/>
      <c r="Y38" s="93"/>
      <c r="Z38" s="93"/>
      <c r="AA38" s="93"/>
      <c r="AB38" s="38"/>
    </row>
    <row r="39" spans="1:28" ht="18" customHeight="1">
      <c r="A39" s="42"/>
      <c r="B39" s="76" t="s">
        <v>27</v>
      </c>
      <c r="C39" s="55" t="s">
        <v>28</v>
      </c>
      <c r="D39" s="72" t="s">
        <v>29</v>
      </c>
      <c r="E39" s="72" t="s">
        <v>30</v>
      </c>
      <c r="F39" s="72" t="s">
        <v>31</v>
      </c>
      <c r="G39" s="72" t="s">
        <v>32</v>
      </c>
      <c r="H39" s="72" t="s">
        <v>33</v>
      </c>
      <c r="I39" s="57" t="s">
        <v>34</v>
      </c>
      <c r="J39" s="41"/>
      <c r="K39" s="76" t="s">
        <v>27</v>
      </c>
      <c r="L39" s="55" t="s">
        <v>28</v>
      </c>
      <c r="M39" s="72" t="s">
        <v>29</v>
      </c>
      <c r="N39" s="72" t="s">
        <v>30</v>
      </c>
      <c r="O39" s="72" t="s">
        <v>31</v>
      </c>
      <c r="P39" s="72" t="s">
        <v>32</v>
      </c>
      <c r="Q39" s="72" t="s">
        <v>33</v>
      </c>
      <c r="R39" s="57" t="s">
        <v>34</v>
      </c>
      <c r="S39" s="41"/>
      <c r="T39" s="76" t="s">
        <v>27</v>
      </c>
      <c r="U39" s="55" t="s">
        <v>28</v>
      </c>
      <c r="V39" s="72" t="s">
        <v>29</v>
      </c>
      <c r="W39" s="72" t="s">
        <v>30</v>
      </c>
      <c r="X39" s="72" t="s">
        <v>31</v>
      </c>
      <c r="Y39" s="72" t="s">
        <v>32</v>
      </c>
      <c r="Z39" s="72" t="s">
        <v>33</v>
      </c>
      <c r="AA39" s="57" t="s">
        <v>34</v>
      </c>
      <c r="AB39" s="35"/>
    </row>
    <row r="40" spans="1:28" ht="18" customHeight="1">
      <c r="A40" s="42"/>
      <c r="B40" s="77">
        <f>IF(T36&gt;0,T36,T35+1)</f>
        <v>28</v>
      </c>
      <c r="C40" s="56">
        <f>IF($C$5=1,1,0)</f>
        <v>0</v>
      </c>
      <c r="D40" s="43">
        <f>IF($D$5=1,1,IF(C40&gt;0,C40+1,0))</f>
        <v>0</v>
      </c>
      <c r="E40" s="43">
        <f>IF($E$5=1,1,IF(D40&gt;0,D40+1,0))</f>
        <v>0</v>
      </c>
      <c r="F40" s="43">
        <f>IF($F$5=1,1,IF(E40&gt;0,E40+1,0))</f>
        <v>0</v>
      </c>
      <c r="G40" s="43">
        <f>IF($G$5=1,1,IF(F40&gt;0,F40+1,0))</f>
        <v>1</v>
      </c>
      <c r="H40" s="67">
        <f>IF($H$5=1,1,IF(G40&gt;0,G40+1,0))</f>
        <v>2</v>
      </c>
      <c r="I40" s="60">
        <f>IF($I$5=1,1,IF(H40&gt;0,H40+1,0))</f>
        <v>3</v>
      </c>
      <c r="J40" s="44"/>
      <c r="K40" s="78">
        <f>IF(B45&gt;0,B44+1,B44)</f>
        <v>32</v>
      </c>
      <c r="L40" s="56">
        <f>IF($L$5=1,1,0)</f>
        <v>1</v>
      </c>
      <c r="M40" s="43">
        <f>IF($M$5=1,1,IF(L40&gt;0,L40+1,0))</f>
        <v>2</v>
      </c>
      <c r="N40" s="43">
        <f>IF($N$5=1,1,IF(M40&gt;0,M40+1,0))</f>
        <v>3</v>
      </c>
      <c r="O40" s="43">
        <f>IF($O$5=1,1,IF(N40&gt;0,N40+1,0))</f>
        <v>4</v>
      </c>
      <c r="P40" s="43">
        <f>IF($P$5=1,1,IF(O40&gt;0,O40+1,0))</f>
        <v>5</v>
      </c>
      <c r="Q40" s="67">
        <f>IF($Q$5=1,1,IF(P40&gt;0,P40+1,0))</f>
        <v>6</v>
      </c>
      <c r="R40" s="60">
        <f>IF($R$5=1,1,IF(Q40&gt;0,Q40+1,0))</f>
        <v>7</v>
      </c>
      <c r="S40" s="44"/>
      <c r="T40" s="78">
        <f>IF(K45&gt;0,K44+1,K44)</f>
        <v>36</v>
      </c>
      <c r="U40" s="56">
        <f>IF($U$5=1,1,0)</f>
        <v>0</v>
      </c>
      <c r="V40" s="43">
        <f>IF($V$5=1,1,IF(U40&gt;0,U40+1,0))</f>
        <v>0</v>
      </c>
      <c r="W40" s="43">
        <f>IF($W$5=1,1,IF(V40&gt;0,V40+1,0))</f>
        <v>0</v>
      </c>
      <c r="X40" s="43">
        <f>IF($X$5=1,1,IF(W40&gt;0,W40+1,0))</f>
        <v>1</v>
      </c>
      <c r="Y40" s="43">
        <f>IF($Y$5=1,1,IF(X40&gt;0,X40+1,0))</f>
        <v>2</v>
      </c>
      <c r="Z40" s="67">
        <f>IF($Z$5=1,1,IF(Y40&gt;0,Y40+1,0))</f>
        <v>3</v>
      </c>
      <c r="AA40" s="60">
        <f>IF($AA$5=1,1,IF(Z40&gt;0,Z40+1,0))</f>
        <v>4</v>
      </c>
      <c r="AB40" s="35"/>
    </row>
    <row r="41" spans="1:28" ht="18" customHeight="1">
      <c r="A41" s="42"/>
      <c r="B41" s="78">
        <f>B40+1</f>
        <v>29</v>
      </c>
      <c r="C41" s="58">
        <f>IF(AND(I40&gt;0,I40&lt;31),I40+1,0)</f>
        <v>4</v>
      </c>
      <c r="D41" s="45">
        <f aca="true" t="shared" si="6" ref="D41:I45">IF(AND(C41&gt;0,C41&lt;31),C41+1,0)</f>
        <v>5</v>
      </c>
      <c r="E41" s="45">
        <f t="shared" si="6"/>
        <v>6</v>
      </c>
      <c r="F41" s="45">
        <f t="shared" si="6"/>
        <v>7</v>
      </c>
      <c r="G41" s="45">
        <f t="shared" si="6"/>
        <v>8</v>
      </c>
      <c r="H41" s="66">
        <f t="shared" si="6"/>
        <v>9</v>
      </c>
      <c r="I41" s="61">
        <f t="shared" si="6"/>
        <v>10</v>
      </c>
      <c r="J41" s="44"/>
      <c r="K41" s="78">
        <f>K40+1</f>
        <v>33</v>
      </c>
      <c r="L41" s="58">
        <f>IF(AND(R40&gt;0,R40&lt;31),R40+1,0)</f>
        <v>8</v>
      </c>
      <c r="M41" s="45">
        <f aca="true" t="shared" si="7" ref="M41:R45">IF(AND(L41&gt;0,L41&lt;31),L41+1,0)</f>
        <v>9</v>
      </c>
      <c r="N41" s="45">
        <f t="shared" si="7"/>
        <v>10</v>
      </c>
      <c r="O41" s="45">
        <f t="shared" si="7"/>
        <v>11</v>
      </c>
      <c r="P41" s="45">
        <f t="shared" si="7"/>
        <v>12</v>
      </c>
      <c r="Q41" s="66">
        <f t="shared" si="7"/>
        <v>13</v>
      </c>
      <c r="R41" s="61">
        <f t="shared" si="7"/>
        <v>14</v>
      </c>
      <c r="S41" s="44"/>
      <c r="T41" s="78">
        <f>T40+1</f>
        <v>37</v>
      </c>
      <c r="U41" s="58">
        <f>IF(AND(AA40&gt;0,AA40&lt;30),AA40+1,0)</f>
        <v>5</v>
      </c>
      <c r="V41" s="45">
        <f aca="true" t="shared" si="8" ref="V41:AA45">IF(AND(U41&gt;0,U41&lt;30),U41+1,0)</f>
        <v>6</v>
      </c>
      <c r="W41" s="45">
        <f t="shared" si="8"/>
        <v>7</v>
      </c>
      <c r="X41" s="45">
        <f t="shared" si="8"/>
        <v>8</v>
      </c>
      <c r="Y41" s="45">
        <f t="shared" si="8"/>
        <v>9</v>
      </c>
      <c r="Z41" s="66">
        <f t="shared" si="8"/>
        <v>10</v>
      </c>
      <c r="AA41" s="61">
        <f t="shared" si="8"/>
        <v>11</v>
      </c>
      <c r="AB41" s="35"/>
    </row>
    <row r="42" spans="1:28" ht="18" customHeight="1">
      <c r="A42" s="42"/>
      <c r="B42" s="78">
        <f>B41+1</f>
        <v>30</v>
      </c>
      <c r="C42" s="58">
        <f>IF(AND(I41&gt;0,I41&lt;31),I41+1,0)</f>
        <v>11</v>
      </c>
      <c r="D42" s="45">
        <f t="shared" si="6"/>
        <v>12</v>
      </c>
      <c r="E42" s="45">
        <f t="shared" si="6"/>
        <v>13</v>
      </c>
      <c r="F42" s="45">
        <f t="shared" si="6"/>
        <v>14</v>
      </c>
      <c r="G42" s="45">
        <f t="shared" si="6"/>
        <v>15</v>
      </c>
      <c r="H42" s="66">
        <f t="shared" si="6"/>
        <v>16</v>
      </c>
      <c r="I42" s="61">
        <f t="shared" si="6"/>
        <v>17</v>
      </c>
      <c r="J42" s="44"/>
      <c r="K42" s="78">
        <f>K41+1</f>
        <v>34</v>
      </c>
      <c r="L42" s="58">
        <f>IF(AND(R41&gt;0,R41&lt;31),R41+1,0)</f>
        <v>15</v>
      </c>
      <c r="M42" s="45">
        <f t="shared" si="7"/>
        <v>16</v>
      </c>
      <c r="N42" s="45">
        <f t="shared" si="7"/>
        <v>17</v>
      </c>
      <c r="O42" s="45">
        <f t="shared" si="7"/>
        <v>18</v>
      </c>
      <c r="P42" s="45">
        <f t="shared" si="7"/>
        <v>19</v>
      </c>
      <c r="Q42" s="66">
        <f t="shared" si="7"/>
        <v>20</v>
      </c>
      <c r="R42" s="61">
        <f t="shared" si="7"/>
        <v>21</v>
      </c>
      <c r="S42" s="44"/>
      <c r="T42" s="78">
        <f>T41+1</f>
        <v>38</v>
      </c>
      <c r="U42" s="58">
        <f>IF(AND(AA41&gt;0,AA41&lt;30),AA41+1,0)</f>
        <v>12</v>
      </c>
      <c r="V42" s="45">
        <f t="shared" si="8"/>
        <v>13</v>
      </c>
      <c r="W42" s="45">
        <f t="shared" si="8"/>
        <v>14</v>
      </c>
      <c r="X42" s="45">
        <f t="shared" si="8"/>
        <v>15</v>
      </c>
      <c r="Y42" s="45">
        <f t="shared" si="8"/>
        <v>16</v>
      </c>
      <c r="Z42" s="66">
        <f t="shared" si="8"/>
        <v>17</v>
      </c>
      <c r="AA42" s="61">
        <f t="shared" si="8"/>
        <v>18</v>
      </c>
      <c r="AB42" s="35"/>
    </row>
    <row r="43" spans="1:28" ht="18" customHeight="1">
      <c r="A43" s="42"/>
      <c r="B43" s="78">
        <f>B42+1</f>
        <v>31</v>
      </c>
      <c r="C43" s="58">
        <f>IF(AND(I42&gt;0,I42&lt;31),I42+1,0)</f>
        <v>18</v>
      </c>
      <c r="D43" s="45">
        <f t="shared" si="6"/>
        <v>19</v>
      </c>
      <c r="E43" s="45">
        <f t="shared" si="6"/>
        <v>20</v>
      </c>
      <c r="F43" s="45">
        <f t="shared" si="6"/>
        <v>21</v>
      </c>
      <c r="G43" s="45">
        <f t="shared" si="6"/>
        <v>22</v>
      </c>
      <c r="H43" s="66">
        <f t="shared" si="6"/>
        <v>23</v>
      </c>
      <c r="I43" s="61">
        <f t="shared" si="6"/>
        <v>24</v>
      </c>
      <c r="J43" s="44"/>
      <c r="K43" s="78">
        <f>K42+1</f>
        <v>35</v>
      </c>
      <c r="L43" s="58">
        <f>IF(AND(R42&gt;0,R42&lt;31),R42+1,0)</f>
        <v>22</v>
      </c>
      <c r="M43" s="45">
        <f t="shared" si="7"/>
        <v>23</v>
      </c>
      <c r="N43" s="45">
        <f t="shared" si="7"/>
        <v>24</v>
      </c>
      <c r="O43" s="45">
        <f t="shared" si="7"/>
        <v>25</v>
      </c>
      <c r="P43" s="45">
        <f t="shared" si="7"/>
        <v>26</v>
      </c>
      <c r="Q43" s="66">
        <f t="shared" si="7"/>
        <v>27</v>
      </c>
      <c r="R43" s="61">
        <f t="shared" si="7"/>
        <v>28</v>
      </c>
      <c r="S43" s="44"/>
      <c r="T43" s="78">
        <f>T42+1</f>
        <v>39</v>
      </c>
      <c r="U43" s="58">
        <f>IF(AND(AA42&gt;0,AA42&lt;30),AA42+1,0)</f>
        <v>19</v>
      </c>
      <c r="V43" s="45">
        <f t="shared" si="8"/>
        <v>20</v>
      </c>
      <c r="W43" s="45">
        <f t="shared" si="8"/>
        <v>21</v>
      </c>
      <c r="X43" s="45">
        <f t="shared" si="8"/>
        <v>22</v>
      </c>
      <c r="Y43" s="45">
        <f t="shared" si="8"/>
        <v>23</v>
      </c>
      <c r="Z43" s="66">
        <f t="shared" si="8"/>
        <v>24</v>
      </c>
      <c r="AA43" s="61">
        <f t="shared" si="8"/>
        <v>25</v>
      </c>
      <c r="AB43" s="35"/>
    </row>
    <row r="44" spans="1:28" ht="18" customHeight="1">
      <c r="A44" s="42"/>
      <c r="B44" s="78">
        <f>B43+1</f>
        <v>32</v>
      </c>
      <c r="C44" s="58">
        <f>IF(AND(I43&gt;0,I43&lt;31),I43+1,0)</f>
        <v>25</v>
      </c>
      <c r="D44" s="45">
        <f t="shared" si="6"/>
        <v>26</v>
      </c>
      <c r="E44" s="45">
        <f t="shared" si="6"/>
        <v>27</v>
      </c>
      <c r="F44" s="45">
        <f t="shared" si="6"/>
        <v>28</v>
      </c>
      <c r="G44" s="45">
        <f t="shared" si="6"/>
        <v>29</v>
      </c>
      <c r="H44" s="66">
        <f t="shared" si="6"/>
        <v>30</v>
      </c>
      <c r="I44" s="61">
        <f t="shared" si="6"/>
        <v>31</v>
      </c>
      <c r="J44" s="44"/>
      <c r="K44" s="78">
        <f>K43+1</f>
        <v>36</v>
      </c>
      <c r="L44" s="58">
        <f>IF(AND(R43&gt;0,R43&lt;31),R43+1,0)</f>
        <v>29</v>
      </c>
      <c r="M44" s="45">
        <f t="shared" si="7"/>
        <v>30</v>
      </c>
      <c r="N44" s="45">
        <f t="shared" si="7"/>
        <v>31</v>
      </c>
      <c r="O44" s="45">
        <f t="shared" si="7"/>
        <v>0</v>
      </c>
      <c r="P44" s="45">
        <f t="shared" si="7"/>
        <v>0</v>
      </c>
      <c r="Q44" s="66">
        <f t="shared" si="7"/>
        <v>0</v>
      </c>
      <c r="R44" s="61">
        <f t="shared" si="7"/>
        <v>0</v>
      </c>
      <c r="S44" s="44"/>
      <c r="T44" s="78">
        <f>T43+1</f>
        <v>40</v>
      </c>
      <c r="U44" s="58">
        <f>IF(AND(AA43&gt;0,AA43&lt;30),AA43+1,0)</f>
        <v>26</v>
      </c>
      <c r="V44" s="45">
        <f t="shared" si="8"/>
        <v>27</v>
      </c>
      <c r="W44" s="45">
        <f t="shared" si="8"/>
        <v>28</v>
      </c>
      <c r="X44" s="45">
        <f t="shared" si="8"/>
        <v>29</v>
      </c>
      <c r="Y44" s="45">
        <f t="shared" si="8"/>
        <v>30</v>
      </c>
      <c r="Z44" s="66">
        <f t="shared" si="8"/>
        <v>0</v>
      </c>
      <c r="AA44" s="61">
        <f t="shared" si="8"/>
        <v>0</v>
      </c>
      <c r="AB44" s="35"/>
    </row>
    <row r="45" spans="1:28" ht="18" customHeight="1" thickBot="1">
      <c r="A45" s="42"/>
      <c r="B45" s="79">
        <f>IF(C45=0,0,B44+1)</f>
        <v>0</v>
      </c>
      <c r="C45" s="59">
        <f>IF(AND(I44&gt;0,I44&lt;31),I44+1,0)</f>
        <v>0</v>
      </c>
      <c r="D45" s="54">
        <f t="shared" si="6"/>
        <v>0</v>
      </c>
      <c r="E45" s="54">
        <f t="shared" si="6"/>
        <v>0</v>
      </c>
      <c r="F45" s="54">
        <f t="shared" si="6"/>
        <v>0</v>
      </c>
      <c r="G45" s="54">
        <f t="shared" si="6"/>
        <v>0</v>
      </c>
      <c r="H45" s="65">
        <f t="shared" si="6"/>
        <v>0</v>
      </c>
      <c r="I45" s="62">
        <f t="shared" si="6"/>
        <v>0</v>
      </c>
      <c r="J45" s="44"/>
      <c r="K45" s="79">
        <f>IF(L45=0,0,K44+1)</f>
        <v>0</v>
      </c>
      <c r="L45" s="63">
        <f>IF(AND(R44&gt;0,R44&lt;31),R44+1,0)</f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65">
        <f t="shared" si="7"/>
        <v>0</v>
      </c>
      <c r="R45" s="62">
        <f t="shared" si="7"/>
        <v>0</v>
      </c>
      <c r="S45" s="44"/>
      <c r="T45" s="79">
        <f>IF(U45=0,0,T44+1)</f>
        <v>0</v>
      </c>
      <c r="U45" s="63">
        <f>IF(AND(AA44&gt;0,AA44&lt;30),AA44+1,0)</f>
        <v>0</v>
      </c>
      <c r="V45" s="54">
        <f t="shared" si="8"/>
        <v>0</v>
      </c>
      <c r="W45" s="54">
        <f t="shared" si="8"/>
        <v>0</v>
      </c>
      <c r="X45" s="54">
        <f t="shared" si="8"/>
        <v>0</v>
      </c>
      <c r="Y45" s="54">
        <f t="shared" si="8"/>
        <v>0</v>
      </c>
      <c r="Z45" s="65">
        <f t="shared" si="8"/>
        <v>0</v>
      </c>
      <c r="AA45" s="62">
        <f t="shared" si="8"/>
        <v>0</v>
      </c>
      <c r="AB45" s="35"/>
    </row>
    <row r="46" spans="1:28" ht="18" customHeight="1">
      <c r="A46" s="42"/>
      <c r="B46" s="44"/>
      <c r="C46" s="34"/>
      <c r="D46" s="34"/>
      <c r="E46" s="34"/>
      <c r="F46" s="34"/>
      <c r="G46" s="34"/>
      <c r="H46" s="34"/>
      <c r="I46" s="34"/>
      <c r="J46" s="44"/>
      <c r="K46" s="44"/>
      <c r="L46" s="34"/>
      <c r="M46" s="34"/>
      <c r="N46" s="34"/>
      <c r="O46" s="34"/>
      <c r="P46" s="34"/>
      <c r="Q46" s="34"/>
      <c r="R46" s="34"/>
      <c r="S46" s="44"/>
      <c r="T46" s="44"/>
      <c r="U46" s="34"/>
      <c r="V46" s="34"/>
      <c r="W46" s="34"/>
      <c r="X46" s="34"/>
      <c r="Y46" s="34"/>
      <c r="Z46" s="34"/>
      <c r="AA46" s="34"/>
      <c r="AB46" s="35"/>
    </row>
    <row r="47" spans="1:28" s="39" customFormat="1" ht="18" customHeight="1" thickBot="1">
      <c r="A47" s="36"/>
      <c r="B47" s="93" t="s">
        <v>24</v>
      </c>
      <c r="C47" s="93"/>
      <c r="D47" s="93"/>
      <c r="E47" s="93"/>
      <c r="F47" s="93"/>
      <c r="G47" s="93"/>
      <c r="H47" s="93"/>
      <c r="I47" s="93"/>
      <c r="J47" s="37"/>
      <c r="K47" s="93" t="s">
        <v>25</v>
      </c>
      <c r="L47" s="93"/>
      <c r="M47" s="93"/>
      <c r="N47" s="93"/>
      <c r="O47" s="93"/>
      <c r="P47" s="93"/>
      <c r="Q47" s="93"/>
      <c r="R47" s="93"/>
      <c r="S47" s="37"/>
      <c r="T47" s="93" t="s">
        <v>26</v>
      </c>
      <c r="U47" s="93"/>
      <c r="V47" s="93"/>
      <c r="W47" s="93"/>
      <c r="X47" s="93"/>
      <c r="Y47" s="93"/>
      <c r="Z47" s="93"/>
      <c r="AA47" s="93"/>
      <c r="AB47" s="38"/>
    </row>
    <row r="48" spans="1:28" ht="18" customHeight="1">
      <c r="A48" s="42"/>
      <c r="B48" s="76" t="s">
        <v>27</v>
      </c>
      <c r="C48" s="55" t="s">
        <v>28</v>
      </c>
      <c r="D48" s="72" t="s">
        <v>29</v>
      </c>
      <c r="E48" s="72" t="s">
        <v>30</v>
      </c>
      <c r="F48" s="72" t="s">
        <v>31</v>
      </c>
      <c r="G48" s="72" t="s">
        <v>32</v>
      </c>
      <c r="H48" s="72" t="s">
        <v>33</v>
      </c>
      <c r="I48" s="57" t="s">
        <v>34</v>
      </c>
      <c r="J48" s="41"/>
      <c r="K48" s="76" t="s">
        <v>27</v>
      </c>
      <c r="L48" s="55" t="s">
        <v>28</v>
      </c>
      <c r="M48" s="72" t="s">
        <v>29</v>
      </c>
      <c r="N48" s="72" t="s">
        <v>30</v>
      </c>
      <c r="O48" s="72" t="s">
        <v>31</v>
      </c>
      <c r="P48" s="72" t="s">
        <v>32</v>
      </c>
      <c r="Q48" s="72" t="s">
        <v>33</v>
      </c>
      <c r="R48" s="57" t="s">
        <v>34</v>
      </c>
      <c r="S48" s="41"/>
      <c r="T48" s="76" t="s">
        <v>27</v>
      </c>
      <c r="U48" s="55" t="s">
        <v>28</v>
      </c>
      <c r="V48" s="72" t="s">
        <v>29</v>
      </c>
      <c r="W48" s="72" t="s">
        <v>30</v>
      </c>
      <c r="X48" s="72" t="s">
        <v>31</v>
      </c>
      <c r="Y48" s="72" t="s">
        <v>32</v>
      </c>
      <c r="Z48" s="72" t="s">
        <v>33</v>
      </c>
      <c r="AA48" s="57" t="s">
        <v>34</v>
      </c>
      <c r="AB48" s="35"/>
    </row>
    <row r="49" spans="1:28" ht="18" customHeight="1">
      <c r="A49" s="42"/>
      <c r="B49" s="77">
        <f>IF(T45&gt;0,T45,T44+1)</f>
        <v>41</v>
      </c>
      <c r="C49" s="64">
        <f>IF($C$6=1,1,0)</f>
        <v>0</v>
      </c>
      <c r="D49" s="43">
        <f>IF($D$6=1,1,IF(C49&gt;0,C49+1,0))</f>
        <v>0</v>
      </c>
      <c r="E49" s="43">
        <f>IF($E$6=1,1,IF(D49&gt;0,D49+1,0))</f>
        <v>0</v>
      </c>
      <c r="F49" s="43">
        <f>IF($F$6=1,1,IF(E49&gt;0,E49+1,0))</f>
        <v>0</v>
      </c>
      <c r="G49" s="43">
        <f>IF($G$6=1,1,IF(F49&gt;0,F49+1,0))</f>
        <v>0</v>
      </c>
      <c r="H49" s="67">
        <f>IF($H$6=1,1,IF(G49&gt;0,G49+1,0))</f>
        <v>1</v>
      </c>
      <c r="I49" s="60">
        <f>IF($I$6=1,1,IF(H49&gt;0,H49+1,0))</f>
        <v>2</v>
      </c>
      <c r="J49" s="44"/>
      <c r="K49" s="78">
        <f>IF(B54&gt;0,B53+1,B53)</f>
        <v>46</v>
      </c>
      <c r="L49" s="56">
        <f>IF($L$6=1,1,0)</f>
        <v>0</v>
      </c>
      <c r="M49" s="43">
        <f>IF($M$6=1,1,IF(L49&gt;0,L49+1,0))</f>
        <v>1</v>
      </c>
      <c r="N49" s="43">
        <f>IF($N$6=1,1,IF(M49&gt;0,M49+1,0))</f>
        <v>2</v>
      </c>
      <c r="O49" s="43">
        <f>IF($O$6=1,1,IF(N49&gt;0,N49+1,0))</f>
        <v>3</v>
      </c>
      <c r="P49" s="43">
        <f>IF($P$6=1,1,IF(O49&gt;0,O49+1,0))</f>
        <v>4</v>
      </c>
      <c r="Q49" s="67">
        <f>IF($Q$6=1,1,IF(P49&gt;0,P49+1,0))</f>
        <v>5</v>
      </c>
      <c r="R49" s="60">
        <f>IF($R$6=1,1,IF(Q49&gt;0,Q49+1,0))</f>
        <v>6</v>
      </c>
      <c r="S49" s="44"/>
      <c r="T49" s="78">
        <f>IF(K54&gt;0,K53+1,K53)</f>
        <v>50</v>
      </c>
      <c r="U49" s="56">
        <f>IF($U$6=1,1,0)</f>
        <v>0</v>
      </c>
      <c r="V49" s="43">
        <f>IF($V$6=1,1,IF(U49&gt;0,U49+1,0))</f>
        <v>0</v>
      </c>
      <c r="W49" s="43">
        <f>IF($W$6=1,1,IF(V49&gt;0,V49+1,0))</f>
        <v>0</v>
      </c>
      <c r="X49" s="43">
        <f>IF($X$6=1,1,IF(W49&gt;0,W49+1,0))</f>
        <v>1</v>
      </c>
      <c r="Y49" s="43">
        <f>IF($Y$6=1,1,IF(X49&gt;0,X49+1,0))</f>
        <v>2</v>
      </c>
      <c r="Z49" s="68">
        <f>IF($Z$6=1,1,IF(Y49&gt;0,Y49+1,0))</f>
        <v>3</v>
      </c>
      <c r="AA49" s="60">
        <f>IF($AA$6=1,1,IF(Z49&gt;0,Z49+1,0))</f>
        <v>4</v>
      </c>
      <c r="AB49" s="35"/>
    </row>
    <row r="50" spans="1:28" ht="18" customHeight="1">
      <c r="A50" s="42"/>
      <c r="B50" s="78">
        <f>B49+1</f>
        <v>42</v>
      </c>
      <c r="C50" s="58">
        <f>IF(AND(I49&gt;0,I49&lt;31),I49+1,0)</f>
        <v>3</v>
      </c>
      <c r="D50" s="45">
        <f aca="true" t="shared" si="9" ref="D50:I54">IF(AND(C50&gt;0,C50&lt;31),C50+1,0)</f>
        <v>4</v>
      </c>
      <c r="E50" s="45">
        <f t="shared" si="9"/>
        <v>5</v>
      </c>
      <c r="F50" s="45">
        <f t="shared" si="9"/>
        <v>6</v>
      </c>
      <c r="G50" s="45">
        <f t="shared" si="9"/>
        <v>7</v>
      </c>
      <c r="H50" s="66">
        <f t="shared" si="9"/>
        <v>8</v>
      </c>
      <c r="I50" s="61">
        <f t="shared" si="9"/>
        <v>9</v>
      </c>
      <c r="J50" s="44"/>
      <c r="K50" s="78">
        <f>K49+1</f>
        <v>47</v>
      </c>
      <c r="L50" s="58">
        <f>IF(AND(R49&gt;0,R49&lt;30),R49+1,0)</f>
        <v>7</v>
      </c>
      <c r="M50" s="45">
        <f aca="true" t="shared" si="10" ref="M50:R54">IF(AND(L50&gt;0,L50&lt;30),L50+1,0)</f>
        <v>8</v>
      </c>
      <c r="N50" s="45">
        <f t="shared" si="10"/>
        <v>9</v>
      </c>
      <c r="O50" s="45">
        <f t="shared" si="10"/>
        <v>10</v>
      </c>
      <c r="P50" s="45">
        <f t="shared" si="10"/>
        <v>11</v>
      </c>
      <c r="Q50" s="66">
        <f t="shared" si="10"/>
        <v>12</v>
      </c>
      <c r="R50" s="61">
        <f t="shared" si="10"/>
        <v>13</v>
      </c>
      <c r="S50" s="44"/>
      <c r="T50" s="78">
        <f>T49+1</f>
        <v>51</v>
      </c>
      <c r="U50" s="58">
        <f>IF(AND(AA49&gt;0,AA49&lt;31),AA49+1,0)</f>
        <v>5</v>
      </c>
      <c r="V50" s="45">
        <f aca="true" t="shared" si="11" ref="V50:AA54">IF(AND(U50&gt;0,U50&lt;31),U50+1,0)</f>
        <v>6</v>
      </c>
      <c r="W50" s="45">
        <f t="shared" si="11"/>
        <v>7</v>
      </c>
      <c r="X50" s="45">
        <f t="shared" si="11"/>
        <v>8</v>
      </c>
      <c r="Y50" s="45">
        <f t="shared" si="11"/>
        <v>9</v>
      </c>
      <c r="Z50" s="69">
        <f t="shared" si="11"/>
        <v>10</v>
      </c>
      <c r="AA50" s="61">
        <f t="shared" si="11"/>
        <v>11</v>
      </c>
      <c r="AB50" s="35"/>
    </row>
    <row r="51" spans="1:28" ht="18" customHeight="1">
      <c r="A51" s="42"/>
      <c r="B51" s="78">
        <f>B50+1</f>
        <v>43</v>
      </c>
      <c r="C51" s="58">
        <f>IF(AND(I50&gt;0,I50&lt;31),I50+1,0)</f>
        <v>10</v>
      </c>
      <c r="D51" s="45">
        <f t="shared" si="9"/>
        <v>11</v>
      </c>
      <c r="E51" s="45">
        <f t="shared" si="9"/>
        <v>12</v>
      </c>
      <c r="F51" s="45">
        <f t="shared" si="9"/>
        <v>13</v>
      </c>
      <c r="G51" s="45">
        <f t="shared" si="9"/>
        <v>14</v>
      </c>
      <c r="H51" s="66">
        <f t="shared" si="9"/>
        <v>15</v>
      </c>
      <c r="I51" s="61">
        <f t="shared" si="9"/>
        <v>16</v>
      </c>
      <c r="J51" s="44"/>
      <c r="K51" s="78">
        <f>K50+1</f>
        <v>48</v>
      </c>
      <c r="L51" s="58">
        <f>IF(AND(R50&gt;0,R50&lt;30),R50+1,0)</f>
        <v>14</v>
      </c>
      <c r="M51" s="45">
        <f t="shared" si="10"/>
        <v>15</v>
      </c>
      <c r="N51" s="45">
        <f t="shared" si="10"/>
        <v>16</v>
      </c>
      <c r="O51" s="45">
        <f t="shared" si="10"/>
        <v>17</v>
      </c>
      <c r="P51" s="45">
        <f t="shared" si="10"/>
        <v>18</v>
      </c>
      <c r="Q51" s="66">
        <f t="shared" si="10"/>
        <v>19</v>
      </c>
      <c r="R51" s="61">
        <f t="shared" si="10"/>
        <v>20</v>
      </c>
      <c r="S51" s="44"/>
      <c r="T51" s="78">
        <f>T50+1</f>
        <v>52</v>
      </c>
      <c r="U51" s="58">
        <f>IF(AND(AA50&gt;0,AA50&lt;31),AA50+1,0)</f>
        <v>12</v>
      </c>
      <c r="V51" s="45">
        <f t="shared" si="11"/>
        <v>13</v>
      </c>
      <c r="W51" s="45">
        <f t="shared" si="11"/>
        <v>14</v>
      </c>
      <c r="X51" s="45">
        <f t="shared" si="11"/>
        <v>15</v>
      </c>
      <c r="Y51" s="45">
        <f t="shared" si="11"/>
        <v>16</v>
      </c>
      <c r="Z51" s="69">
        <f t="shared" si="11"/>
        <v>17</v>
      </c>
      <c r="AA51" s="61">
        <f t="shared" si="11"/>
        <v>18</v>
      </c>
      <c r="AB51" s="35"/>
    </row>
    <row r="52" spans="1:28" ht="18" customHeight="1">
      <c r="A52" s="42"/>
      <c r="B52" s="78">
        <f>B51+1</f>
        <v>44</v>
      </c>
      <c r="C52" s="58">
        <f>IF(AND(I51&gt;0,I51&lt;31),I51+1,0)</f>
        <v>17</v>
      </c>
      <c r="D52" s="45">
        <f t="shared" si="9"/>
        <v>18</v>
      </c>
      <c r="E52" s="45">
        <f t="shared" si="9"/>
        <v>19</v>
      </c>
      <c r="F52" s="45">
        <f t="shared" si="9"/>
        <v>20</v>
      </c>
      <c r="G52" s="45">
        <f t="shared" si="9"/>
        <v>21</v>
      </c>
      <c r="H52" s="66">
        <f t="shared" si="9"/>
        <v>22</v>
      </c>
      <c r="I52" s="61">
        <f t="shared" si="9"/>
        <v>23</v>
      </c>
      <c r="J52" s="44"/>
      <c r="K52" s="78">
        <f>K51+1</f>
        <v>49</v>
      </c>
      <c r="L52" s="58">
        <f>IF(AND(R51&gt;0,R51&lt;30),R51+1,0)</f>
        <v>21</v>
      </c>
      <c r="M52" s="45">
        <f t="shared" si="10"/>
        <v>22</v>
      </c>
      <c r="N52" s="45">
        <f t="shared" si="10"/>
        <v>23</v>
      </c>
      <c r="O52" s="45">
        <f t="shared" si="10"/>
        <v>24</v>
      </c>
      <c r="P52" s="45">
        <f t="shared" si="10"/>
        <v>25</v>
      </c>
      <c r="Q52" s="66">
        <f t="shared" si="10"/>
        <v>26</v>
      </c>
      <c r="R52" s="61">
        <f t="shared" si="10"/>
        <v>27</v>
      </c>
      <c r="S52" s="44"/>
      <c r="T52" s="78">
        <f>T51+1</f>
        <v>53</v>
      </c>
      <c r="U52" s="58">
        <f>IF(AND(AA51&gt;0,AA51&lt;31),AA51+1,0)</f>
        <v>19</v>
      </c>
      <c r="V52" s="45">
        <f t="shared" si="11"/>
        <v>20</v>
      </c>
      <c r="W52" s="45">
        <f t="shared" si="11"/>
        <v>21</v>
      </c>
      <c r="X52" s="75">
        <f t="shared" si="11"/>
        <v>22</v>
      </c>
      <c r="Y52" s="45">
        <f t="shared" si="11"/>
        <v>23</v>
      </c>
      <c r="Z52" s="69">
        <f t="shared" si="11"/>
        <v>24</v>
      </c>
      <c r="AA52" s="61">
        <f t="shared" si="11"/>
        <v>25</v>
      </c>
      <c r="AB52" s="35"/>
    </row>
    <row r="53" spans="1:28" ht="18" customHeight="1">
      <c r="A53" s="42"/>
      <c r="B53" s="78">
        <f>B52+1</f>
        <v>45</v>
      </c>
      <c r="C53" s="58">
        <f>IF(AND(I52&gt;0,I52&lt;31),I52+1,0)</f>
        <v>24</v>
      </c>
      <c r="D53" s="45">
        <f t="shared" si="9"/>
        <v>25</v>
      </c>
      <c r="E53" s="45">
        <f t="shared" si="9"/>
        <v>26</v>
      </c>
      <c r="F53" s="45">
        <f t="shared" si="9"/>
        <v>27</v>
      </c>
      <c r="G53" s="45">
        <f t="shared" si="9"/>
        <v>28</v>
      </c>
      <c r="H53" s="66">
        <f t="shared" si="9"/>
        <v>29</v>
      </c>
      <c r="I53" s="61">
        <f t="shared" si="9"/>
        <v>30</v>
      </c>
      <c r="J53" s="44"/>
      <c r="K53" s="78">
        <f>K52+1</f>
        <v>50</v>
      </c>
      <c r="L53" s="58">
        <f>IF(AND(R52&gt;0,R52&lt;30),R52+1,0)</f>
        <v>28</v>
      </c>
      <c r="M53" s="45">
        <f t="shared" si="10"/>
        <v>29</v>
      </c>
      <c r="N53" s="45">
        <f t="shared" si="10"/>
        <v>30</v>
      </c>
      <c r="O53" s="45">
        <f t="shared" si="10"/>
        <v>0</v>
      </c>
      <c r="P53" s="45">
        <f t="shared" si="10"/>
        <v>0</v>
      </c>
      <c r="Q53" s="66">
        <f t="shared" si="10"/>
        <v>0</v>
      </c>
      <c r="R53" s="61">
        <f t="shared" si="10"/>
        <v>0</v>
      </c>
      <c r="S53" s="44"/>
      <c r="T53" s="78">
        <f>T52+1</f>
        <v>54</v>
      </c>
      <c r="U53" s="58">
        <f>IF(AND(AA52&gt;0,AA52&lt;31),AA52+1,0)</f>
        <v>26</v>
      </c>
      <c r="V53" s="45">
        <f t="shared" si="11"/>
        <v>27</v>
      </c>
      <c r="W53" s="45">
        <f t="shared" si="11"/>
        <v>28</v>
      </c>
      <c r="X53" s="45">
        <f t="shared" si="11"/>
        <v>29</v>
      </c>
      <c r="Y53" s="45">
        <f t="shared" si="11"/>
        <v>30</v>
      </c>
      <c r="Z53" s="69">
        <f t="shared" si="11"/>
        <v>31</v>
      </c>
      <c r="AA53" s="61">
        <f t="shared" si="11"/>
        <v>0</v>
      </c>
      <c r="AB53" s="35"/>
    </row>
    <row r="54" spans="1:28" ht="18" customHeight="1" thickBot="1">
      <c r="A54" s="42"/>
      <c r="B54" s="79">
        <f>IF(C54=0,0,B53+1)</f>
        <v>46</v>
      </c>
      <c r="C54" s="63">
        <f>IF(AND(I53&gt;0,I53&lt;31),I53+1,0)</f>
        <v>31</v>
      </c>
      <c r="D54" s="54">
        <f t="shared" si="9"/>
        <v>0</v>
      </c>
      <c r="E54" s="54">
        <f t="shared" si="9"/>
        <v>0</v>
      </c>
      <c r="F54" s="54">
        <f t="shared" si="9"/>
        <v>0</v>
      </c>
      <c r="G54" s="54">
        <f t="shared" si="9"/>
        <v>0</v>
      </c>
      <c r="H54" s="65">
        <f t="shared" si="9"/>
        <v>0</v>
      </c>
      <c r="I54" s="62">
        <f t="shared" si="9"/>
        <v>0</v>
      </c>
      <c r="J54" s="44"/>
      <c r="K54" s="79">
        <f>IF(L54=0,0,K53+1)</f>
        <v>0</v>
      </c>
      <c r="L54" s="63">
        <f>IF(AND(R53&gt;0,R53&lt;30),R53+1,0)</f>
        <v>0</v>
      </c>
      <c r="M54" s="54">
        <f t="shared" si="10"/>
        <v>0</v>
      </c>
      <c r="N54" s="54">
        <f t="shared" si="10"/>
        <v>0</v>
      </c>
      <c r="O54" s="54">
        <f t="shared" si="10"/>
        <v>0</v>
      </c>
      <c r="P54" s="54">
        <f t="shared" si="10"/>
        <v>0</v>
      </c>
      <c r="Q54" s="65">
        <f t="shared" si="10"/>
        <v>0</v>
      </c>
      <c r="R54" s="62">
        <f t="shared" si="10"/>
        <v>0</v>
      </c>
      <c r="S54" s="44"/>
      <c r="T54" s="79">
        <f>IF(U54=0,0,T53+1)</f>
        <v>0</v>
      </c>
      <c r="U54" s="59">
        <f>IF(AND(AA53&gt;0,AA53&lt;31),AA53+1,0)</f>
        <v>0</v>
      </c>
      <c r="V54" s="54">
        <f t="shared" si="11"/>
        <v>0</v>
      </c>
      <c r="W54" s="54">
        <f t="shared" si="11"/>
        <v>0</v>
      </c>
      <c r="X54" s="54">
        <f t="shared" si="11"/>
        <v>0</v>
      </c>
      <c r="Y54" s="54">
        <f t="shared" si="11"/>
        <v>0</v>
      </c>
      <c r="Z54" s="65">
        <f t="shared" si="11"/>
        <v>0</v>
      </c>
      <c r="AA54" s="62">
        <f t="shared" si="11"/>
        <v>0</v>
      </c>
      <c r="AB54" s="35"/>
    </row>
    <row r="55" spans="1:28" ht="18" customHeight="1">
      <c r="A55" s="40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</row>
    <row r="56" spans="1:28" ht="18" customHeight="1" thickBot="1">
      <c r="A56" s="46"/>
      <c r="B56" s="47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50"/>
      <c r="N56" s="51"/>
      <c r="O56" s="51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52"/>
      <c r="AB56" s="53"/>
    </row>
    <row r="57" spans="1:28" ht="12.75">
      <c r="A57" s="94" t="s">
        <v>40</v>
      </c>
      <c r="B57" s="95"/>
      <c r="C57" s="95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</row>
    <row r="58" spans="1:28" ht="12.75">
      <c r="A58" s="83"/>
      <c r="B58" s="84"/>
      <c r="C58" s="96">
        <f>DATE(I15,1,1)</f>
        <v>37987</v>
      </c>
      <c r="D58" s="96"/>
      <c r="E58" s="98" t="s">
        <v>41</v>
      </c>
      <c r="F58" s="98"/>
      <c r="G58" s="98"/>
      <c r="H58" s="98"/>
      <c r="I58" s="98"/>
      <c r="J58" s="85"/>
      <c r="K58" s="96">
        <f>DATE($I$15,5,1)</f>
        <v>38108</v>
      </c>
      <c r="L58" s="96"/>
      <c r="M58" s="98" t="s">
        <v>44</v>
      </c>
      <c r="N58" s="98"/>
      <c r="O58" s="98"/>
      <c r="P58" s="98"/>
      <c r="Q58" s="98"/>
      <c r="R58" s="84"/>
      <c r="S58" s="96">
        <f>DATE($I$15,10,5)</f>
        <v>38265</v>
      </c>
      <c r="T58" s="96"/>
      <c r="U58" s="98" t="s">
        <v>48</v>
      </c>
      <c r="V58" s="98"/>
      <c r="W58" s="98"/>
      <c r="X58" s="98"/>
      <c r="Y58" s="98"/>
      <c r="Z58" s="84"/>
      <c r="AA58" s="84"/>
      <c r="AB58" s="86"/>
    </row>
    <row r="59" spans="1:28" ht="12.75">
      <c r="A59" s="83"/>
      <c r="B59" s="84"/>
      <c r="C59" s="96">
        <f>D10</f>
        <v>38041</v>
      </c>
      <c r="D59" s="96"/>
      <c r="E59" s="98" t="s">
        <v>37</v>
      </c>
      <c r="F59" s="98"/>
      <c r="G59" s="98"/>
      <c r="H59" s="98"/>
      <c r="I59" s="98"/>
      <c r="J59" s="85"/>
      <c r="K59" s="96">
        <f>DATE($I$15,6,10)</f>
        <v>38148</v>
      </c>
      <c r="L59" s="96"/>
      <c r="M59" s="98" t="s">
        <v>45</v>
      </c>
      <c r="N59" s="98"/>
      <c r="O59" s="98"/>
      <c r="P59" s="98"/>
      <c r="Q59" s="98"/>
      <c r="R59" s="84"/>
      <c r="S59" s="96">
        <f>DATE($I$15,11,1)</f>
        <v>38292</v>
      </c>
      <c r="T59" s="96"/>
      <c r="U59" s="98" t="s">
        <v>49</v>
      </c>
      <c r="V59" s="98"/>
      <c r="W59" s="98"/>
      <c r="X59" s="98"/>
      <c r="Y59" s="98"/>
      <c r="Z59" s="84"/>
      <c r="AA59" s="84"/>
      <c r="AB59" s="86"/>
    </row>
    <row r="60" spans="1:28" ht="12.75">
      <c r="A60" s="83"/>
      <c r="B60" s="84"/>
      <c r="C60" s="96">
        <f>D12</f>
        <v>38086</v>
      </c>
      <c r="D60" s="96"/>
      <c r="E60" s="98" t="s">
        <v>42</v>
      </c>
      <c r="F60" s="98"/>
      <c r="G60" s="98"/>
      <c r="H60" s="98"/>
      <c r="I60" s="98"/>
      <c r="J60" s="85"/>
      <c r="K60" s="96">
        <f>DATE($I$15,6,13)</f>
        <v>38151</v>
      </c>
      <c r="L60" s="96"/>
      <c r="M60" s="98" t="s">
        <v>46</v>
      </c>
      <c r="N60" s="98"/>
      <c r="O60" s="98"/>
      <c r="P60" s="98"/>
      <c r="Q60" s="98"/>
      <c r="R60" s="84"/>
      <c r="S60" s="96">
        <f>DATE($I$15,12,1)</f>
        <v>38322</v>
      </c>
      <c r="T60" s="96"/>
      <c r="U60" s="98" t="s">
        <v>50</v>
      </c>
      <c r="V60" s="98"/>
      <c r="W60" s="98"/>
      <c r="X60" s="98"/>
      <c r="Y60" s="98"/>
      <c r="Z60" s="98"/>
      <c r="AA60" s="84"/>
      <c r="AB60" s="86"/>
    </row>
    <row r="61" spans="1:28" ht="12.75">
      <c r="A61" s="83"/>
      <c r="B61" s="84"/>
      <c r="C61" s="96">
        <f>D9</f>
        <v>38088</v>
      </c>
      <c r="D61" s="96"/>
      <c r="E61" s="98" t="s">
        <v>36</v>
      </c>
      <c r="F61" s="98"/>
      <c r="G61" s="98"/>
      <c r="H61" s="98"/>
      <c r="I61" s="98"/>
      <c r="J61" s="85"/>
      <c r="K61" s="96">
        <f>D13</f>
        <v>38148</v>
      </c>
      <c r="L61" s="96"/>
      <c r="M61" s="98" t="s">
        <v>47</v>
      </c>
      <c r="N61" s="98"/>
      <c r="O61" s="98"/>
      <c r="P61" s="98"/>
      <c r="Q61" s="98"/>
      <c r="R61" s="84"/>
      <c r="S61" s="96">
        <f>DATE($I$15,12,8)</f>
        <v>38329</v>
      </c>
      <c r="T61" s="96"/>
      <c r="U61" s="98" t="s">
        <v>51</v>
      </c>
      <c r="V61" s="98"/>
      <c r="W61" s="98"/>
      <c r="X61" s="98"/>
      <c r="Y61" s="98"/>
      <c r="Z61" s="84"/>
      <c r="AA61" s="84"/>
      <c r="AB61" s="86"/>
    </row>
    <row r="62" spans="1:28" ht="13.5" thickBot="1">
      <c r="A62" s="46"/>
      <c r="B62" s="47"/>
      <c r="C62" s="97">
        <f>DATE(I15,4,25)</f>
        <v>38102</v>
      </c>
      <c r="D62" s="97"/>
      <c r="E62" s="99" t="s">
        <v>43</v>
      </c>
      <c r="F62" s="99"/>
      <c r="G62" s="99"/>
      <c r="H62" s="99"/>
      <c r="I62" s="99"/>
      <c r="J62" s="49"/>
      <c r="K62" s="97">
        <f>DATE($I$15,8,15)</f>
        <v>38214</v>
      </c>
      <c r="L62" s="97"/>
      <c r="M62" s="99" t="s">
        <v>54</v>
      </c>
      <c r="N62" s="99"/>
      <c r="O62" s="99"/>
      <c r="P62" s="99"/>
      <c r="Q62" s="99"/>
      <c r="R62" s="47"/>
      <c r="S62" s="97">
        <f>DATE($I$15,12,25)</f>
        <v>38346</v>
      </c>
      <c r="T62" s="97"/>
      <c r="U62" s="99" t="s">
        <v>52</v>
      </c>
      <c r="V62" s="99"/>
      <c r="W62" s="99"/>
      <c r="X62" s="99"/>
      <c r="Y62" s="99"/>
      <c r="Z62" s="47"/>
      <c r="AA62" s="47"/>
      <c r="AB62" s="87"/>
    </row>
    <row r="65" ht="12.75">
      <c r="J65" s="80"/>
    </row>
  </sheetData>
  <mergeCells count="57">
    <mergeCell ref="U60:Z60"/>
    <mergeCell ref="S58:T58"/>
    <mergeCell ref="U58:Y58"/>
    <mergeCell ref="S59:T59"/>
    <mergeCell ref="U59:Y59"/>
    <mergeCell ref="S60:T60"/>
    <mergeCell ref="S62:T62"/>
    <mergeCell ref="U62:Y62"/>
    <mergeCell ref="E61:I61"/>
    <mergeCell ref="E62:I62"/>
    <mergeCell ref="K62:L62"/>
    <mergeCell ref="M62:Q62"/>
    <mergeCell ref="S61:T61"/>
    <mergeCell ref="U61:Y61"/>
    <mergeCell ref="K58:L58"/>
    <mergeCell ref="M58:Q58"/>
    <mergeCell ref="K59:L59"/>
    <mergeCell ref="M59:Q59"/>
    <mergeCell ref="K60:L60"/>
    <mergeCell ref="M60:Q60"/>
    <mergeCell ref="K61:L61"/>
    <mergeCell ref="M61:Q61"/>
    <mergeCell ref="C61:D61"/>
    <mergeCell ref="C62:D62"/>
    <mergeCell ref="E58:I58"/>
    <mergeCell ref="E59:I59"/>
    <mergeCell ref="E60:I60"/>
    <mergeCell ref="A57:C57"/>
    <mergeCell ref="C58:D58"/>
    <mergeCell ref="C59:D59"/>
    <mergeCell ref="C60:D60"/>
    <mergeCell ref="B38:I38"/>
    <mergeCell ref="K38:R38"/>
    <mergeCell ref="T38:AA38"/>
    <mergeCell ref="T47:AA47"/>
    <mergeCell ref="K47:R47"/>
    <mergeCell ref="B47:I47"/>
    <mergeCell ref="B20:I20"/>
    <mergeCell ref="K20:R20"/>
    <mergeCell ref="T20:AA20"/>
    <mergeCell ref="T29:AA29"/>
    <mergeCell ref="K29:R29"/>
    <mergeCell ref="B29:I29"/>
    <mergeCell ref="D12:F12"/>
    <mergeCell ref="I15:K15"/>
    <mergeCell ref="P18:Q18"/>
    <mergeCell ref="J18:O18"/>
    <mergeCell ref="A8:B8"/>
    <mergeCell ref="D13:F13"/>
    <mergeCell ref="A9:C9"/>
    <mergeCell ref="A12:C12"/>
    <mergeCell ref="A13:C13"/>
    <mergeCell ref="A10:C10"/>
    <mergeCell ref="A11:C11"/>
    <mergeCell ref="D9:F9"/>
    <mergeCell ref="D10:F10"/>
    <mergeCell ref="D11:F11"/>
  </mergeCells>
  <conditionalFormatting sqref="C22:I22 U49:AA49 L49:R49">
    <cfRule type="cellIs" priority="1" dxfId="0" operator="equal" stopIfTrue="1">
      <formula>1</formula>
    </cfRule>
  </conditionalFormatting>
  <conditionalFormatting sqref="U52:AA53">
    <cfRule type="cellIs" priority="2" dxfId="0" operator="equal" stopIfTrue="1">
      <formula>25</formula>
    </cfRule>
  </conditionalFormatting>
  <conditionalFormatting sqref="L42:R42">
    <cfRule type="cellIs" priority="3" dxfId="0" operator="equal" stopIfTrue="1">
      <formula>15</formula>
    </cfRule>
  </conditionalFormatting>
  <conditionalFormatting sqref="C49:I50">
    <cfRule type="cellIs" priority="4" dxfId="0" operator="equal" stopIfTrue="1">
      <formula>5</formula>
    </cfRule>
  </conditionalFormatting>
  <conditionalFormatting sqref="U50:AA50">
    <cfRule type="cellIs" priority="5" dxfId="0" operator="equal" stopIfTrue="1">
      <formula>8</formula>
    </cfRule>
  </conditionalFormatting>
  <conditionalFormatting sqref="L22:R26">
    <cfRule type="cellIs" priority="6" dxfId="0" operator="equal" stopIfTrue="1">
      <formula>IF(MONTH($D$10)=2,DAY($D$10),-1)</formula>
    </cfRule>
  </conditionalFormatting>
  <conditionalFormatting sqref="U22:AA27">
    <cfRule type="cellIs" priority="7" dxfId="0" operator="equal" stopIfTrue="1">
      <formula>IF(MONTH($D$9)=3,DAY($D$9),-1)</formula>
    </cfRule>
    <cfRule type="cellIs" priority="8" dxfId="0" operator="equal" stopIfTrue="1">
      <formula>IF(MONTH($D$10)=3,DAY($D$10),-1)</formula>
    </cfRule>
    <cfRule type="cellIs" priority="9" dxfId="0" operator="equal" stopIfTrue="1">
      <formula>IF(MONTH($D$12)=3,DAY($D$12),-1)</formula>
    </cfRule>
  </conditionalFormatting>
  <conditionalFormatting sqref="C31:I35">
    <cfRule type="cellIs" priority="10" dxfId="0" operator="equal" stopIfTrue="1">
      <formula>25</formula>
    </cfRule>
    <cfRule type="cellIs" priority="11" dxfId="0" operator="equal" stopIfTrue="1">
      <formula>IF(MONTH($D$9)=4,DAY($D$9),-1)</formula>
    </cfRule>
    <cfRule type="cellIs" priority="12" dxfId="0" operator="equal" stopIfTrue="1">
      <formula>IF(MONTH($D$12)=4,DAY($D$12),-1)</formula>
    </cfRule>
  </conditionalFormatting>
  <conditionalFormatting sqref="L31:R35">
    <cfRule type="cellIs" priority="13" dxfId="0" operator="equal" stopIfTrue="1">
      <formula>1</formula>
    </cfRule>
    <cfRule type="cellIs" priority="14" dxfId="0" operator="equal" stopIfTrue="1">
      <formula>IF(MONTH($D$13)=5,DAY($D$13),-1)</formula>
    </cfRule>
  </conditionalFormatting>
  <conditionalFormatting sqref="U31:AA35">
    <cfRule type="cellIs" priority="15" dxfId="0" operator="equal" stopIfTrue="1">
      <formula>10</formula>
    </cfRule>
    <cfRule type="cellIs" priority="16" dxfId="0" operator="equal" stopIfTrue="1">
      <formula>13</formula>
    </cfRule>
    <cfRule type="cellIs" priority="17" dxfId="0" operator="equal" stopIfTrue="1">
      <formula>IF(MONTH($D$13)=6,DAY($D$13),-1)</formula>
    </cfRule>
  </conditionalFormatting>
  <conditionalFormatting sqref="C40:I44">
    <cfRule type="cellIs" priority="18" dxfId="0" operator="equal" stopIfTrue="1">
      <formula>IF(MONTH($D$13)=7,DAY($D$13),-1)</formula>
    </cfRule>
  </conditionalFormatting>
  <printOptions horizontalCentered="1" verticalCentered="1"/>
  <pageMargins left="0.2362204724409449" right="0.2755905511811024" top="0.25" bottom="0.2" header="0.25" footer="0.2"/>
  <pageSetup fitToHeight="1" fitToWidth="1" horizontalDpi="180" verticalDpi="18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Calendários desde: 1900 a 2078 com Feriados PT</dc:title>
  <dc:subject/>
  <dc:creator>One CJ (Tradução e alteração: CC). Inclusão de Feriados Nacionais por Pedro Gaspar</dc:creator>
  <cp:keywords/>
  <dc:description/>
  <cp:lastModifiedBy>joao.lemos</cp:lastModifiedBy>
  <cp:lastPrinted>2003-03-21T15:09:00Z</cp:lastPrinted>
  <dcterms:created xsi:type="dcterms:W3CDTF">2000-11-15T05:38:12Z</dcterms:created>
  <dcterms:modified xsi:type="dcterms:W3CDTF">2004-02-11T14:02:00Z</dcterms:modified>
  <cp:category/>
  <cp:version/>
  <cp:contentType/>
  <cp:contentStatus/>
</cp:coreProperties>
</file>